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 - disppu" sheetId="6" r:id="rId6"/>
    <sheet name="Summary-dpd" sheetId="7" r:id="rId7"/>
    <sheet name="NMBR-Table" sheetId="8" r:id="rId8"/>
    <sheet name="Prevrate-Table" sheetId="9" r:id="rId9"/>
    <sheet name="DPU-Table" sheetId="10" r:id="rId10"/>
    <sheet name="DispPU-Table" sheetId="11" r:id="rId11"/>
    <sheet name="DPD-Table" sheetId="12" r:id="rId12"/>
  </sheets>
  <definedNames/>
  <calcPr fullCalcOnLoad="1"/>
  <pivotCaches>
    <pivotCache cacheId="41" r:id="rId13"/>
  </pivotCaches>
</workbook>
</file>

<file path=xl/sharedStrings.xml><?xml version="1.0" encoding="utf-8"?>
<sst xmlns="http://schemas.openxmlformats.org/spreadsheetml/2006/main" count="300" uniqueCount="79">
  <si>
    <t>Age Group</t>
  </si>
  <si>
    <t>Sex</t>
  </si>
  <si>
    <t>Period</t>
  </si>
  <si>
    <t>Overview</t>
  </si>
  <si>
    <t>Query Description</t>
  </si>
  <si>
    <t>Notes:</t>
  </si>
  <si>
    <t xml:space="preserve">Chart of the data represented in the prior tab. </t>
  </si>
  <si>
    <t>Total</t>
  </si>
  <si>
    <t>Data</t>
  </si>
  <si>
    <t>Sum of DaysSupply</t>
  </si>
  <si>
    <t>Sum of Dispensings</t>
  </si>
  <si>
    <t>GenericName</t>
  </si>
  <si>
    <t>Summary-counts</t>
  </si>
  <si>
    <t>Summary-dpd</t>
  </si>
  <si>
    <t>F</t>
  </si>
  <si>
    <t>GOLIMUMAB</t>
  </si>
  <si>
    <t>DRONEDARONE HYDROCHLORIDE</t>
  </si>
  <si>
    <t>M</t>
  </si>
  <si>
    <t>USTEKINUMAB</t>
  </si>
  <si>
    <t xml:space="preserve">Table of the number of users, total days supplied, and total dispensings by age group, sex, and year. Use the filter at the top to select a different drug product to be represented. </t>
  </si>
  <si>
    <t xml:space="preserve"> 65+</t>
  </si>
  <si>
    <t xml:space="preserve"> Under 65</t>
  </si>
  <si>
    <t>Sum of Users</t>
  </si>
  <si>
    <t xml:space="preserve">Table of dispensings per user by age group, sex, and year. Use the filter at the top to select a different drug product to be represented. </t>
  </si>
  <si>
    <t>Summary-disppu</t>
  </si>
  <si>
    <t xml:space="preserve">Note: Selecting generic name here will update table below. </t>
  </si>
  <si>
    <t>Note: Selecting generic name here will update table below.</t>
  </si>
  <si>
    <t xml:space="preserve">Charts of the data represented in the prior tab. </t>
  </si>
  <si>
    <t>Summary-daypu</t>
  </si>
  <si>
    <t>NMBR-Table</t>
  </si>
  <si>
    <t>NMBR-Chart</t>
  </si>
  <si>
    <t>Three tables of the number of users, total number of dispensings, and total days supplied by drug product, year, sex, and age group.</t>
  </si>
  <si>
    <t>DPU-Table</t>
  </si>
  <si>
    <t>DPU-Chart</t>
  </si>
  <si>
    <t>DispPU-Table</t>
  </si>
  <si>
    <t>DispPU-Chart</t>
  </si>
  <si>
    <t>DPD-Table</t>
  </si>
  <si>
    <t>DPD-Chart</t>
  </si>
  <si>
    <t xml:space="preserve">Table of days supplied per user by drug product, age group, sex, and year. </t>
  </si>
  <si>
    <t xml:space="preserve">Table of dispensings per user by drug product, age group, sex, and year. </t>
  </si>
  <si>
    <t xml:space="preserve">Table of days per dispensing by drug product, age group, sex, and year. </t>
  </si>
  <si>
    <t>Table of the prevalence rate (users per 1,000 enrollees) by drug product, year, sex, and age group.</t>
  </si>
  <si>
    <t xml:space="preserve">Table of the prevalence rate (users per 1,000 enrollees) by drug product, year, sex, and age group. Use the filter at the top to select a different drug product to be represented. </t>
  </si>
  <si>
    <t>Summary-prevrate</t>
  </si>
  <si>
    <t>Prevrate-Table</t>
  </si>
  <si>
    <t>Prevrate-Chart</t>
  </si>
  <si>
    <t xml:space="preserve">Table of days supplied per user by age group, sex, and year. Use the filter at the top to select a different drug product to be represented. </t>
  </si>
  <si>
    <t xml:space="preserve">Table of days supplied per dispensing by age group, sex, and year. Use the filter at the top to select a different drug product to be represented. </t>
  </si>
  <si>
    <t>Chart of the data represented in the prior tab.</t>
  </si>
  <si>
    <t>Table 6a. Number of Users by Drug Product, Year, Sex, and Age Group</t>
  </si>
  <si>
    <t xml:space="preserve">Table 6b. Total Days Supplied by Drug Product, Year, Sex, and Age Group </t>
  </si>
  <si>
    <t xml:space="preserve">Table 6c. Total Number of Dispensings by Drug Product, Year, Sex, and Age Group </t>
  </si>
  <si>
    <t>Table 8. Days Supplied per User by Drug Product, Year, Sex, and Age Group</t>
  </si>
  <si>
    <t>Table 10. Days Supplied per Dispensing by Drug Product, Year, Sex, and Age Group</t>
  </si>
  <si>
    <t>Table 9. Dispensings per User by Drug Name, Year, Sex, and Age Group</t>
  </si>
  <si>
    <t>Internal MSOC Tracking Number:</t>
  </si>
  <si>
    <t>MSY2_STR106</t>
  </si>
  <si>
    <t>This report looks at use of three specific drug products (golimumab, ustekinumab, and dronedarone hydrochloride) in the Mini-Sentinel Distributed Database. These results were generated using the Mini-Sentinel Distributed Query Tool. These queries were run against the Dispensing Summary Table and distributed on 9/13/2011 to 15 Data Partners; this report includes information from 14 Data Partners. Please review the notes below.</t>
  </si>
  <si>
    <t xml:space="preserve">Counts of users cannot be aggregated across time (years).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</si>
  <si>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Query request related to dispensings with the generic names "Golimumab", "Ustekinumab", and "Dronedarone hydrochloride" by year.</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</si>
  <si>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</si>
  <si>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</si>
  <si>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</si>
  <si>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</si>
  <si>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</si>
  <si>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</si>
  <si>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</si>
  <si>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</si>
  <si>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</si>
  <si>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</si>
  <si>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</si>
  <si>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</si>
  <si>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</si>
  <si>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</si>
  <si>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</si>
  <si>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 of Prevalence (Users per 1,000 Enrollees)</t>
  </si>
  <si>
    <t>Sum of Days Supplied per User</t>
  </si>
  <si>
    <t>Sum of Dispensings per User</t>
  </si>
  <si>
    <t>Sum of Days per Dispensings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</si>
</sst>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right/>
      <top/>
      <bottom style="thin"/>
    </border>
    <border>
      <left/>
      <right/>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right style="thin"/>
      <top/>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thin">
        <color indexed="8"/>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top style="thin">
        <color rgb="FF999999"/>
      </top>
      <bottom>
        <color indexed="63"/>
      </bottom>
    </border>
    <border>
      <left style="thin">
        <color rgb="FF999999"/>
      </left>
      <right style="thin">
        <color indexed="8"/>
      </right>
      <top style="medium">
        <color indexed="8"/>
      </top>
      <bottom style="thin">
        <color rgb="FF999999"/>
      </bottom>
    </border>
    <border>
      <left>
        <color indexed="63"/>
      </left>
      <right style="thin">
        <color indexed="8"/>
      </right>
      <top>
        <color indexed="63"/>
      </top>
      <bottom style="thin">
        <color indexed="8"/>
      </bottom>
    </border>
    <border>
      <left/>
      <right style="thin"/>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0" xfId="0" applyBorder="1" applyAlignment="1">
      <alignment/>
    </xf>
    <xf numFmtId="0" fontId="4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0" xfId="0" applyAlignment="1">
      <alignment horizontal="center"/>
    </xf>
    <xf numFmtId="0" fontId="0" fillId="0" borderId="0" xfId="0" applyBorder="1" applyAlignment="1">
      <alignment wrapText="1"/>
    </xf>
    <xf numFmtId="0" fontId="40" fillId="0" borderId="0" xfId="0" applyFont="1" applyBorder="1" applyAlignment="1">
      <alignment horizontal="left" wrapText="1"/>
    </xf>
    <xf numFmtId="0" fontId="0" fillId="0" borderId="12" xfId="0" applyBorder="1" applyAlignment="1">
      <alignment/>
    </xf>
    <xf numFmtId="0" fontId="40" fillId="0" borderId="13" xfId="0" applyFont="1" applyBorder="1" applyAlignment="1">
      <alignment/>
    </xf>
    <xf numFmtId="0" fontId="40" fillId="0" borderId="14" xfId="0" applyFont="1" applyBorder="1" applyAlignment="1">
      <alignment/>
    </xf>
    <xf numFmtId="0" fontId="0" fillId="0" borderId="15" xfId="0" applyBorder="1" applyAlignment="1">
      <alignment/>
    </xf>
    <xf numFmtId="0" fontId="0" fillId="0" borderId="16" xfId="0" applyBorder="1" applyAlignment="1">
      <alignment/>
    </xf>
    <xf numFmtId="0" fontId="40" fillId="0" borderId="16" xfId="0" applyFont="1" applyBorder="1" applyAlignment="1">
      <alignment horizontal="left" wrapText="1"/>
    </xf>
    <xf numFmtId="0" fontId="40"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4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2" fillId="0" borderId="17" xfId="0" applyFont="1" applyFill="1" applyBorder="1" applyAlignment="1">
      <alignment horizontal="left" vertical="top"/>
    </xf>
    <xf numFmtId="0" fontId="2" fillId="0" borderId="17" xfId="52" applyFont="1" applyFill="1" applyBorder="1" applyAlignment="1" applyProtection="1">
      <alignment horizontal="left" vertical="top" wrapText="1"/>
      <protection/>
    </xf>
    <xf numFmtId="0" fontId="0" fillId="0" borderId="18" xfId="0" applyBorder="1" applyAlignment="1">
      <alignment vertical="top" wrapText="1"/>
    </xf>
    <xf numFmtId="0" fontId="0" fillId="0" borderId="18" xfId="0" applyBorder="1" applyAlignment="1">
      <alignment horizontal="center" vertical="top"/>
    </xf>
    <xf numFmtId="0" fontId="40" fillId="0" borderId="19" xfId="0" applyFont="1" applyBorder="1" applyAlignment="1">
      <alignment wrapText="1"/>
    </xf>
    <xf numFmtId="0" fontId="40" fillId="0" borderId="20" xfId="0" applyFont="1" applyBorder="1" applyAlignment="1">
      <alignment wrapText="1"/>
    </xf>
    <xf numFmtId="0" fontId="0" fillId="0" borderId="20" xfId="0" applyFont="1" applyBorder="1" applyAlignment="1">
      <alignment wrapText="1"/>
    </xf>
    <xf numFmtId="0" fontId="0" fillId="0" borderId="18" xfId="0" applyBorder="1" applyAlignment="1">
      <alignment/>
    </xf>
    <xf numFmtId="0" fontId="40" fillId="0" borderId="21" xfId="0" applyFont="1" applyFill="1" applyBorder="1" applyAlignment="1">
      <alignment wrapText="1"/>
    </xf>
    <xf numFmtId="0" fontId="0" fillId="0" borderId="22" xfId="0" applyBorder="1" applyAlignment="1">
      <alignment/>
    </xf>
    <xf numFmtId="0" fontId="40" fillId="0" borderId="21" xfId="0" applyFont="1" applyBorder="1" applyAlignment="1">
      <alignment horizontal="left"/>
    </xf>
    <xf numFmtId="0" fontId="40" fillId="0" borderId="0" xfId="0" applyFont="1" applyBorder="1" applyAlignment="1">
      <alignment horizontal="left"/>
    </xf>
    <xf numFmtId="0" fontId="40" fillId="0" borderId="22" xfId="0" applyFont="1" applyBorder="1" applyAlignment="1">
      <alignment horizontal="left"/>
    </xf>
    <xf numFmtId="0" fontId="40" fillId="0" borderId="21" xfId="0" applyFont="1" applyBorder="1" applyAlignment="1">
      <alignment/>
    </xf>
    <xf numFmtId="0" fontId="0" fillId="0" borderId="0" xfId="0" applyBorder="1" applyAlignment="1">
      <alignment/>
    </xf>
    <xf numFmtId="0" fontId="40" fillId="0" borderId="23"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40" fillId="0" borderId="21" xfId="0" applyFont="1" applyBorder="1" applyAlignment="1">
      <alignment horizontal="left" wrapText="1"/>
    </xf>
    <xf numFmtId="0" fontId="40" fillId="0" borderId="22" xfId="0" applyFont="1" applyBorder="1" applyAlignment="1">
      <alignment horizontal="left" wrapText="1"/>
    </xf>
    <xf numFmtId="0" fontId="40" fillId="0" borderId="0" xfId="0" applyFont="1" applyBorder="1" applyAlignment="1">
      <alignment/>
    </xf>
    <xf numFmtId="0" fontId="40" fillId="0" borderId="20" xfId="0" applyFont="1" applyBorder="1" applyAlignment="1">
      <alignment/>
    </xf>
    <xf numFmtId="0" fontId="0" fillId="0" borderId="26" xfId="0" applyBorder="1" applyAlignment="1">
      <alignment/>
    </xf>
    <xf numFmtId="0" fontId="0" fillId="0" borderId="27" xfId="0" applyBorder="1" applyAlignment="1">
      <alignment wrapText="1"/>
    </xf>
    <xf numFmtId="0" fontId="0" fillId="0" borderId="17" xfId="0" applyBorder="1" applyAlignment="1">
      <alignment/>
    </xf>
    <xf numFmtId="0" fontId="0" fillId="0" borderId="28" xfId="0" applyFont="1" applyBorder="1" applyAlignment="1">
      <alignment wrapText="1"/>
    </xf>
    <xf numFmtId="0" fontId="40" fillId="0" borderId="27" xfId="0" applyFont="1" applyBorder="1" applyAlignment="1">
      <alignment/>
    </xf>
    <xf numFmtId="0" fontId="0" fillId="0" borderId="29" xfId="0" applyBorder="1" applyAlignment="1">
      <alignment horizontal="center"/>
    </xf>
    <xf numFmtId="0" fontId="40" fillId="0" borderId="30" xfId="0" applyFont="1" applyBorder="1" applyAlignment="1">
      <alignment horizontal="left" wrapText="1"/>
    </xf>
    <xf numFmtId="0" fontId="0" fillId="0" borderId="31" xfId="0" applyBorder="1" applyAlignment="1">
      <alignment/>
    </xf>
    <xf numFmtId="0" fontId="0" fillId="0" borderId="29" xfId="0" applyBorder="1" applyAlignment="1">
      <alignment/>
    </xf>
    <xf numFmtId="0" fontId="0" fillId="0" borderId="28" xfId="0" applyBorder="1" applyAlignment="1">
      <alignment/>
    </xf>
    <xf numFmtId="165" fontId="0" fillId="0" borderId="0" xfId="0" applyNumberFormat="1" applyAlignment="1">
      <alignment/>
    </xf>
    <xf numFmtId="0" fontId="40" fillId="0" borderId="32" xfId="0" applyFont="1" applyBorder="1" applyAlignment="1">
      <alignment horizontal="left" wrapText="1"/>
    </xf>
    <xf numFmtId="0" fontId="0" fillId="0" borderId="33" xfId="0" applyFill="1" applyBorder="1" applyAlignment="1">
      <alignment wrapText="1"/>
    </xf>
    <xf numFmtId="0" fontId="2" fillId="0" borderId="34" xfId="52" applyFont="1" applyFill="1" applyBorder="1" applyAlignment="1" applyProtection="1">
      <alignment horizontal="left" vertical="top" wrapText="1"/>
      <protection/>
    </xf>
    <xf numFmtId="0" fontId="0" fillId="0" borderId="34" xfId="0" applyFill="1" applyBorder="1" applyAlignment="1">
      <alignment horizontal="left" vertical="top" wrapText="1"/>
    </xf>
    <xf numFmtId="0" fontId="2" fillId="0" borderId="33" xfId="52" applyFont="1" applyFill="1" applyBorder="1" applyAlignment="1" applyProtection="1">
      <alignment horizontal="left" vertical="top" wrapText="1"/>
      <protection/>
    </xf>
    <xf numFmtId="0" fontId="0" fillId="0" borderId="33" xfId="0" applyFill="1" applyBorder="1" applyAlignment="1">
      <alignment horizontal="left" vertical="top" wrapText="1"/>
    </xf>
    <xf numFmtId="0" fontId="43" fillId="0" borderId="19" xfId="0" applyFont="1" applyBorder="1" applyAlignment="1">
      <alignment vertical="top"/>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xf>
    <xf numFmtId="3" fontId="0" fillId="0" borderId="3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1" xfId="0" applyNumberFormat="1" applyBorder="1" applyAlignment="1">
      <alignment/>
    </xf>
    <xf numFmtId="3" fontId="0" fillId="0" borderId="45" xfId="0" applyNumberFormat="1" applyBorder="1" applyAlignment="1">
      <alignment/>
    </xf>
    <xf numFmtId="3" fontId="0" fillId="0" borderId="43"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0" fontId="0" fillId="0" borderId="45" xfId="0" applyBorder="1" applyAlignment="1">
      <alignment/>
    </xf>
    <xf numFmtId="0" fontId="0" fillId="0" borderId="52" xfId="0" applyBorder="1" applyAlignment="1">
      <alignment/>
    </xf>
    <xf numFmtId="0" fontId="0" fillId="0" borderId="44" xfId="0" applyBorder="1" applyAlignment="1">
      <alignment wrapText="1"/>
    </xf>
    <xf numFmtId="165" fontId="0" fillId="0" borderId="35" xfId="0" applyNumberFormat="1" applyBorder="1" applyAlignment="1">
      <alignment/>
    </xf>
    <xf numFmtId="0" fontId="0" fillId="0" borderId="53" xfId="0" applyBorder="1" applyAlignment="1">
      <alignment wrapText="1"/>
    </xf>
    <xf numFmtId="165" fontId="0" fillId="0" borderId="50" xfId="0" applyNumberFormat="1" applyBorder="1" applyAlignment="1">
      <alignment horizontal="center"/>
    </xf>
    <xf numFmtId="165" fontId="0" fillId="0" borderId="49" xfId="0" applyNumberFormat="1" applyBorder="1" applyAlignment="1">
      <alignment horizontal="center"/>
    </xf>
    <xf numFmtId="165" fontId="0" fillId="0" borderId="51" xfId="0" applyNumberFormat="1" applyBorder="1" applyAlignment="1">
      <alignment horizontal="center"/>
    </xf>
    <xf numFmtId="0" fontId="0" fillId="0" borderId="35" xfId="0" applyBorder="1" applyAlignment="1">
      <alignment horizontal="center"/>
    </xf>
    <xf numFmtId="0" fontId="0" fillId="0" borderId="35" xfId="0" applyBorder="1" applyAlignment="1">
      <alignment wrapText="1"/>
    </xf>
    <xf numFmtId="165" fontId="0" fillId="0" borderId="38" xfId="0" applyNumberFormat="1" applyBorder="1" applyAlignment="1">
      <alignment/>
    </xf>
    <xf numFmtId="165" fontId="0" fillId="0" borderId="39" xfId="0" applyNumberFormat="1" applyBorder="1" applyAlignment="1">
      <alignment/>
    </xf>
    <xf numFmtId="165" fontId="0" fillId="0" borderId="41" xfId="0" applyNumberFormat="1" applyBorder="1" applyAlignment="1">
      <alignment/>
    </xf>
    <xf numFmtId="165" fontId="0" fillId="0" borderId="45" xfId="0" applyNumberFormat="1" applyBorder="1" applyAlignment="1">
      <alignment/>
    </xf>
    <xf numFmtId="165" fontId="0" fillId="0" borderId="43" xfId="0" applyNumberFormat="1" applyBorder="1" applyAlignment="1">
      <alignment/>
    </xf>
    <xf numFmtId="165" fontId="0" fillId="0" borderId="46" xfId="0" applyNumberFormat="1" applyBorder="1" applyAlignment="1">
      <alignment/>
    </xf>
    <xf numFmtId="165" fontId="0" fillId="0" borderId="47" xfId="0" applyNumberFormat="1" applyBorder="1" applyAlignment="1">
      <alignment/>
    </xf>
    <xf numFmtId="0" fontId="40" fillId="0" borderId="13" xfId="0" applyFont="1" applyFill="1" applyBorder="1" applyAlignment="1">
      <alignment wrapText="1"/>
    </xf>
    <xf numFmtId="0" fontId="0" fillId="0" borderId="14" xfId="0" applyBorder="1" applyAlignment="1">
      <alignment wrapText="1"/>
    </xf>
    <xf numFmtId="0" fontId="0" fillId="0" borderId="12" xfId="0" applyBorder="1" applyAlignment="1">
      <alignment/>
    </xf>
    <xf numFmtId="0" fontId="0" fillId="0" borderId="17" xfId="0" applyBorder="1" applyAlignment="1">
      <alignment wrapText="1"/>
    </xf>
    <xf numFmtId="0" fontId="0" fillId="0" borderId="11" xfId="0" applyBorder="1" applyAlignment="1">
      <alignment/>
    </xf>
    <xf numFmtId="0" fontId="0" fillId="0" borderId="54" xfId="0" applyBorder="1" applyAlignment="1">
      <alignment/>
    </xf>
    <xf numFmtId="0" fontId="40" fillId="0" borderId="19" xfId="0" applyFont="1" applyBorder="1" applyAlignment="1">
      <alignment horizontal="left" wrapText="1"/>
    </xf>
    <xf numFmtId="0" fontId="40" fillId="0" borderId="20" xfId="0" applyFont="1" applyBorder="1" applyAlignment="1">
      <alignment horizontal="left" wrapText="1"/>
    </xf>
    <xf numFmtId="0" fontId="40" fillId="0" borderId="55" xfId="0" applyFont="1" applyBorder="1" applyAlignment="1">
      <alignment horizontal="left" wrapText="1"/>
    </xf>
    <xf numFmtId="0" fontId="0" fillId="0" borderId="56" xfId="0" applyFont="1" applyBorder="1" applyAlignment="1">
      <alignment wrapText="1"/>
    </xf>
    <xf numFmtId="0" fontId="0" fillId="0" borderId="28" xfId="0" applyFont="1" applyBorder="1" applyAlignment="1">
      <alignment wrapText="1"/>
    </xf>
    <xf numFmtId="0" fontId="0" fillId="0" borderId="31" xfId="0" applyBorder="1" applyAlignment="1">
      <alignment wrapText="1"/>
    </xf>
    <xf numFmtId="0" fontId="0" fillId="0" borderId="57" xfId="0" applyBorder="1" applyAlignment="1">
      <alignment/>
    </xf>
    <xf numFmtId="0" fontId="0" fillId="0" borderId="5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0" fillId="0" borderId="13" xfId="0" applyFont="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58" xfId="0" applyFont="1" applyBorder="1" applyAlignment="1">
      <alignment horizontal="left" wrapText="1"/>
    </xf>
    <xf numFmtId="0" fontId="40" fillId="0" borderId="59" xfId="0" applyFont="1" applyBorder="1" applyAlignment="1">
      <alignment horizontal="left" wrapText="1"/>
    </xf>
    <xf numFmtId="0" fontId="40" fillId="0" borderId="60" xfId="0" applyFont="1" applyBorder="1" applyAlignment="1">
      <alignment horizontal="left"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2" xfId="0" applyFont="1" applyBorder="1" applyAlignment="1">
      <alignment horizontal="left"/>
    </xf>
    <xf numFmtId="0" fontId="40" fillId="0" borderId="61" xfId="0" applyFont="1" applyBorder="1" applyAlignment="1">
      <alignment/>
    </xf>
    <xf numFmtId="0" fontId="0" fillId="0" borderId="61" xfId="0" applyBorder="1" applyAlignment="1">
      <alignment/>
    </xf>
    <xf numFmtId="0" fontId="0" fillId="0" borderId="1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wrapText="1" readingOrder="0"/>
      <border/>
    </dxf>
    <dxf>
      <alignment horizontal="center" readingOrder="0"/>
      <border/>
    </dxf>
    <dxf>
      <border>
        <left style="thin"/>
        <right style="thin"/>
        <top style="thin"/>
        <bottom style="thin"/>
      </border>
    </dxf>
    <dxf>
      <border>
        <left>
          <color rgb="FF000000"/>
        </left>
      </border>
    </dxf>
    <dxf>
      <border>
        <top>
          <color rgb="FF000000"/>
        </top>
      </border>
    </dxf>
    <dxf>
      <border>
        <right style="thin"/>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2">
        <n v="2009"/>
        <n v="2010"/>
      </sharedItems>
    </cacheField>
    <cacheField name="GenericName">
      <sharedItems containsMixedTypes="0" count="3">
        <s v="DRONEDARONE HYDROCHLORIDE"/>
        <s v="GOLIMUMAB"/>
        <s v="USTEKINUMAB"/>
      </sharedItems>
    </cacheField>
    <cacheField name="Dispensings">
      <sharedItems containsSemiMixedTypes="0" containsString="0" containsMixedTypes="0" containsNumber="1" containsInteger="1"/>
    </cacheField>
    <cacheField name="Memb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per Dispensings"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F15" firstHeaderRow="1"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defaultSubtotal="0">
      <items count="3">
        <item x="1"/>
        <item x="0"/>
        <item x="2"/>
      </items>
    </pivotField>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2"/>
  </colFields>
  <colItems count="3">
    <i>
      <x/>
    </i>
    <i i="1">
      <x v="1"/>
    </i>
    <i i="2">
      <x v="2"/>
    </i>
  </colItems>
  <pageFields count="1">
    <pageField fld="3" item="2" hier="0"/>
  </pageFields>
  <dataFields count="3">
    <dataField name="Sum of Users" fld="5" baseField="0" baseItem="0"/>
    <dataField name="Sum of DaysSupply" fld="6" baseField="0" baseItem="0"/>
    <dataField name="Sum of Dispensings" fld="4" baseField="0" baseItem="0"/>
  </dataFields>
  <formats count="6">
    <format dxfId="0">
      <pivotArea outline="0" fieldPosition="0"/>
    </format>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0"/>
          </reference>
        </references>
      </pivotArea>
    </format>
    <format dxfId="3">
      <pivotArea outline="0" fieldPosition="0" axis="axisPage" dataOnly="0" field="3" labelOnly="1" type="button"/>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Supplied per User" fld="13" baseField="0" baseItem="0"/>
  </dataFields>
  <formats count="1">
    <format dxfId="19">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per User" fld="14" baseField="0" baseItem="0"/>
  </dataFields>
  <formats count="1">
    <format dxfId="19">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per Dispensings" fld="15" baseField="0" baseItem="0" numFmtId="165"/>
  </dataFields>
  <formats count="7">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sortType="descending">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numFmtId="2"/>
  </dataFields>
  <formats count="16">
    <format dxfId="5">
      <pivotArea outline="0" fieldPosition="0" axis="axisCol" dataOnly="0" grandCol="1"/>
    </format>
    <format dxfId="6">
      <pivotArea outline="0" fieldPosition="0" axis="axisPage" dataOnly="0" field="3" labelOnly="1" type="button"/>
    </format>
    <format dxfId="6">
      <pivotArea outline="0" fieldPosition="0" dataOnly="0" labelOnly="1">
        <references count="1">
          <reference field="3" count="1">
            <x v="1"/>
          </reference>
        </references>
      </pivotArea>
    </format>
    <format dxfId="7">
      <pivotArea outline="0" fieldPosition="0" dataOnly="0" labelOnly="1" type="topRight"/>
    </format>
    <format dxfId="8">
      <pivotArea outline="0" fieldPosition="0" dataOnly="0" labelOnly="1" type="topRight"/>
    </format>
    <format dxfId="9">
      <pivotArea outline="0" fieldPosition="0" dataOnly="0" labelOnly="1" offset="B1" type="origin"/>
    </format>
    <format dxfId="4">
      <pivotArea outline="0" fieldPosition="0" dataOnly="0" labelOnly="1">
        <references count="1">
          <reference field="3" count="1">
            <x v="0"/>
          </reference>
        </references>
      </pivotArea>
    </format>
    <format dxfId="10">
      <pivotArea outline="0" fieldPosition="0">
        <references count="3">
          <reference field="0" count="1">
            <x v="0"/>
          </reference>
          <reference field="1" count="1">
            <x v="1"/>
          </reference>
          <reference field="2" count="1">
            <x v="0"/>
          </reference>
        </references>
      </pivotArea>
    </format>
    <format dxfId="11">
      <pivotArea outline="0" fieldPosition="0">
        <references count="3">
          <reference field="0" count="1">
            <x v="0"/>
          </reference>
          <reference field="1" count="1">
            <x v="1"/>
          </reference>
          <reference field="2"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Supplied per User" fld="13" baseField="0" baseItem="0"/>
  </dataFields>
  <formats count="9">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1"/>
          </reference>
        </references>
      </pivotArea>
    </format>
    <format dxfId="3">
      <pivotArea outline="0" fieldPosition="0" axis="axisPage" dataOnly="0" field="3" labelOnly="1" type="button"/>
    </format>
    <format dxfId="19">
      <pivotArea outline="0" fieldPosition="0"/>
    </format>
    <format dxfId="5">
      <pivotArea outline="0" fieldPosition="0">
        <references count="3">
          <reference field="0" count="1">
            <x v="1"/>
          </reference>
          <reference field="1" count="1">
            <x v="0"/>
          </reference>
          <reference field="2" count="1">
            <x v="0"/>
          </reference>
        </references>
      </pivotArea>
    </format>
    <format dxfId="5">
      <pivotArea outline="0" fieldPosition="0"/>
    </format>
    <format dxfId="5">
      <pivotArea outline="0" fieldPosition="0" dataOnly="0" labelOnly="1" type="topRight"/>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Dispensings per User" fld="14" baseField="0" baseItem="0" numFmtId="165"/>
  </dataFields>
  <formats count="14">
    <format dxfId="5">
      <pivotArea outline="0" fieldPosition="0" axis="axisRow" dataOnly="0" field="2" labelOnly="1" type="button"/>
    </format>
    <format dxfId="5">
      <pivotArea outline="0" fieldPosition="1" axis="axisRow" dataOnly="0" field="1" labelOnly="1" type="button"/>
    </format>
    <format dxfId="5">
      <pivotArea outline="0" fieldPosition="2" axis="axisRow" dataOnly="0" field="0" labelOnly="1" type="button"/>
    </format>
    <format dxfId="5">
      <pivotArea outline="0" fieldPosition="0"/>
    </format>
    <format dxfId="5">
      <pivotArea outline="0" fieldPosition="0" dataOnly="0" labelOnly="1" type="topRight"/>
    </format>
    <format dxfId="4">
      <pivotArea outline="0" fieldPosition="0" dataOnly="0" labelOnly="1">
        <references count="1">
          <reference field="3"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per Dispensings" fld="15" baseField="0" baseItem="0"/>
  </dataFields>
  <formats count="8">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2"/>
          </reference>
        </references>
      </pivotArea>
    </format>
    <format dxfId="3">
      <pivotArea outline="0" fieldPosition="0" axis="axisPage" dataOnly="0" field="3" labelOnly="1" type="button"/>
    </format>
    <format dxfId="19">
      <pivotArea outline="0" fieldPosition="0"/>
    </format>
    <format dxfId="4">
      <pivotArea outline="0" fieldPosition="0" dataOnly="0" labelOnly="1">
        <references count="1">
          <reference field="3" count="1">
            <x v="1"/>
          </reference>
        </references>
      </pivotArea>
    </format>
    <format dxfId="5">
      <pivotArea outline="0" fieldPosition="0"/>
    </format>
    <format dxfId="5">
      <pivotArea outline="0" fieldPosition="0" dataOnly="0" labelOnly="1" type="topRight"/>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Users" fld="5" baseField="0" baseItem="0" numFmtId="3"/>
  </dataFields>
  <formats count="2">
    <format dxfId="4">
      <pivotArea outline="0" fieldPosition="0" dataOnly="0" labelOnly="1">
        <references count="1">
          <reference field="3" count="1">
            <x v="0"/>
          </reference>
        </references>
      </pivotArea>
    </format>
    <format dxfId="0">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20:F29"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Supply" fld="6"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35:F4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fld="4"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dataFields>
  <formats count="3">
    <format dxfId="18">
      <pivotArea outline="0" fieldPosition="0"/>
    </format>
    <format dxfId="5">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9.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2"/>
    </row>
    <row r="2" ht="18">
      <c r="A2" s="65" t="s">
        <v>61</v>
      </c>
    </row>
    <row r="3" ht="14.25">
      <c r="A3" s="66"/>
    </row>
    <row r="4" ht="15">
      <c r="A4" s="67" t="s">
        <v>62</v>
      </c>
    </row>
    <row r="5" ht="9.75" customHeight="1">
      <c r="A5" s="68"/>
    </row>
    <row r="6" ht="28.5">
      <c r="A6" s="69" t="s">
        <v>63</v>
      </c>
    </row>
    <row r="7" ht="15" customHeight="1">
      <c r="A7" s="69" t="s">
        <v>64</v>
      </c>
    </row>
    <row r="8" ht="28.5">
      <c r="A8" s="70" t="s">
        <v>65</v>
      </c>
    </row>
    <row r="9" ht="42.75">
      <c r="A9" s="69" t="s">
        <v>66</v>
      </c>
    </row>
    <row r="10" ht="42.75">
      <c r="A10" s="69" t="s">
        <v>67</v>
      </c>
    </row>
    <row r="11" ht="28.5">
      <c r="A11" s="71" t="s">
        <v>68</v>
      </c>
    </row>
    <row r="12" ht="28.5">
      <c r="A12" s="68" t="s">
        <v>69</v>
      </c>
    </row>
    <row r="13" ht="14.25">
      <c r="A13" s="66"/>
    </row>
    <row r="14" ht="15">
      <c r="A14" s="72" t="s">
        <v>70</v>
      </c>
    </row>
    <row r="15" ht="9.75" customHeight="1">
      <c r="A15" s="73"/>
    </row>
    <row r="16" ht="114.75">
      <c r="A16" s="73" t="s">
        <v>71</v>
      </c>
    </row>
    <row r="17" ht="9.75" customHeight="1">
      <c r="A17" s="73"/>
    </row>
    <row r="18" ht="75" customHeight="1">
      <c r="A18" s="73" t="s">
        <v>72</v>
      </c>
    </row>
    <row r="19" ht="9.75" customHeight="1">
      <c r="A19" s="73"/>
    </row>
    <row r="20" ht="86.25">
      <c r="A20" s="74" t="s">
        <v>73</v>
      </c>
    </row>
    <row r="21" ht="9.75" customHeight="1">
      <c r="A21" s="73"/>
    </row>
    <row r="22" ht="72">
      <c r="A22" s="74" t="s">
        <v>74</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F23"/>
  <sheetViews>
    <sheetView showGridLines="0" view="pageLayout" workbookViewId="0" topLeftCell="A1">
      <selection activeCell="D11" sqref="D11"/>
    </sheetView>
  </sheetViews>
  <sheetFormatPr defaultColWidth="9.140625" defaultRowHeight="15"/>
  <cols>
    <col min="1" max="1" width="13.57421875" style="0" customWidth="1"/>
    <col min="2" max="3" width="12.421875" style="11" customWidth="1"/>
    <col min="4" max="4" width="30.8515625" style="11" customWidth="1"/>
    <col min="5" max="5" width="12.28125" style="0" customWidth="1"/>
    <col min="6" max="6" width="14.00390625" style="0" customWidth="1"/>
    <col min="7" max="7" width="12.00390625" style="0" bestFit="1" customWidth="1"/>
  </cols>
  <sheetData>
    <row r="1" spans="2:4" s="2" customFormat="1" ht="15" thickBot="1">
      <c r="B1" s="11"/>
      <c r="C1" s="11"/>
      <c r="D1" s="11"/>
    </row>
    <row r="2" spans="1:6" ht="14.25">
      <c r="A2" s="140" t="s">
        <v>52</v>
      </c>
      <c r="B2" s="141"/>
      <c r="C2" s="141"/>
      <c r="D2" s="141"/>
      <c r="E2" s="141"/>
      <c r="F2" s="142"/>
    </row>
    <row r="3" spans="1:6" s="2" customFormat="1" ht="4.5" customHeight="1">
      <c r="A3" s="35"/>
      <c r="B3" s="36"/>
      <c r="C3" s="36"/>
      <c r="D3" s="36"/>
      <c r="E3" s="36"/>
      <c r="F3" s="37"/>
    </row>
    <row r="4" spans="1:6" ht="14.25">
      <c r="A4" s="77" t="s">
        <v>76</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77.6858108108108</v>
      </c>
      <c r="E6" s="111">
        <v>108.94604316546763</v>
      </c>
      <c r="F6" s="112">
        <v>44.34285714285714</v>
      </c>
    </row>
    <row r="7" spans="1:6" ht="14.25">
      <c r="A7" s="81"/>
      <c r="B7" s="81"/>
      <c r="C7" s="82" t="s">
        <v>20</v>
      </c>
      <c r="D7" s="113">
        <v>70</v>
      </c>
      <c r="E7" s="57">
        <v>116.325</v>
      </c>
      <c r="F7" s="114">
        <v>48.666666666666664</v>
      </c>
    </row>
    <row r="8" spans="1:6" ht="14.25">
      <c r="A8" s="81"/>
      <c r="B8" s="75" t="s">
        <v>17</v>
      </c>
      <c r="C8" s="75" t="s">
        <v>21</v>
      </c>
      <c r="D8" s="104">
        <v>77.07339449541284</v>
      </c>
      <c r="E8" s="111">
        <v>95.14285714285714</v>
      </c>
      <c r="F8" s="112">
        <v>42.935064935064936</v>
      </c>
    </row>
    <row r="9" spans="1:6" ht="14.25">
      <c r="A9" s="81"/>
      <c r="B9" s="81"/>
      <c r="C9" s="82" t="s">
        <v>20</v>
      </c>
      <c r="D9" s="113">
        <v>76.27249357326478</v>
      </c>
      <c r="E9" s="57">
        <v>106.9090909090909</v>
      </c>
      <c r="F9" s="114">
        <v>28</v>
      </c>
    </row>
    <row r="10" spans="1:6" ht="14.25">
      <c r="A10" s="75">
        <v>2010</v>
      </c>
      <c r="B10" s="75" t="s">
        <v>14</v>
      </c>
      <c r="C10" s="75" t="s">
        <v>21</v>
      </c>
      <c r="D10" s="104">
        <v>126.586011342155</v>
      </c>
      <c r="E10" s="111">
        <v>146.58407079646017</v>
      </c>
      <c r="F10" s="112">
        <v>59.71264367816092</v>
      </c>
    </row>
    <row r="11" spans="1:6" ht="14.25">
      <c r="A11" s="81"/>
      <c r="B11" s="81"/>
      <c r="C11" s="82" t="s">
        <v>20</v>
      </c>
      <c r="D11" s="113">
        <v>119.98430583501006</v>
      </c>
      <c r="E11" s="57">
        <v>120.25252525252525</v>
      </c>
      <c r="F11" s="114">
        <v>63</v>
      </c>
    </row>
    <row r="12" spans="1:6" ht="14.25">
      <c r="A12" s="81"/>
      <c r="B12" s="75" t="s">
        <v>17</v>
      </c>
      <c r="C12" s="75" t="s">
        <v>21</v>
      </c>
      <c r="D12" s="104">
        <v>126.59519038076152</v>
      </c>
      <c r="E12" s="111">
        <v>150.86872586872587</v>
      </c>
      <c r="F12" s="112">
        <v>53.54455445544554</v>
      </c>
    </row>
    <row r="13" spans="1:6" ht="14.25">
      <c r="A13" s="83"/>
      <c r="B13" s="83"/>
      <c r="C13" s="84" t="s">
        <v>20</v>
      </c>
      <c r="D13" s="115">
        <v>127.21069382558879</v>
      </c>
      <c r="E13" s="116">
        <v>144.46153846153845</v>
      </c>
      <c r="F13" s="117">
        <v>33.333333333333336</v>
      </c>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F13"/>
  <sheetViews>
    <sheetView showGridLines="0" view="pageLayout" workbookViewId="0" topLeftCell="A1">
      <selection activeCell="F11" sqref="F11"/>
    </sheetView>
  </sheetViews>
  <sheetFormatPr defaultColWidth="9.140625" defaultRowHeight="15"/>
  <cols>
    <col min="1" max="1" width="18.421875" style="0" bestFit="1" customWidth="1"/>
    <col min="2" max="2" width="12.421875" style="0" customWidth="1"/>
    <col min="3" max="3" width="12.421875" style="0" bestFit="1" customWidth="1"/>
    <col min="4" max="4" width="30.8515625" style="0" customWidth="1"/>
    <col min="5" max="5" width="12.28125" style="0" customWidth="1"/>
    <col min="6" max="6" width="14.00390625" style="0" customWidth="1"/>
  </cols>
  <sheetData>
    <row r="1" spans="1:6" ht="15" thickBot="1">
      <c r="A1" s="143"/>
      <c r="B1" s="144"/>
      <c r="C1" s="144"/>
      <c r="D1" s="144"/>
      <c r="E1" s="144"/>
      <c r="F1" s="144"/>
    </row>
    <row r="2" spans="1:6" ht="14.25">
      <c r="A2" s="132" t="s">
        <v>54</v>
      </c>
      <c r="B2" s="145"/>
      <c r="C2" s="145"/>
      <c r="D2" s="145"/>
      <c r="E2" s="145"/>
      <c r="F2" s="120"/>
    </row>
    <row r="3" spans="1:6" s="2" customFormat="1" ht="4.5" customHeight="1">
      <c r="A3" s="38"/>
      <c r="B3" s="39"/>
      <c r="C3" s="39"/>
      <c r="D3" s="39"/>
      <c r="E3" s="39"/>
      <c r="F3" s="34"/>
    </row>
    <row r="4" spans="1:6" ht="14.25">
      <c r="A4" s="77" t="s">
        <v>77</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2.277027027027027</v>
      </c>
      <c r="E6" s="111">
        <v>3.471223021582734</v>
      </c>
      <c r="F6" s="112">
        <v>1.4</v>
      </c>
    </row>
    <row r="7" spans="1:6" ht="14.25">
      <c r="A7" s="81"/>
      <c r="B7" s="81"/>
      <c r="C7" s="82" t="s">
        <v>20</v>
      </c>
      <c r="D7" s="113">
        <v>2.0710306406685235</v>
      </c>
      <c r="E7" s="57">
        <v>3.75</v>
      </c>
      <c r="F7" s="114">
        <v>2.111111111111111</v>
      </c>
    </row>
    <row r="8" spans="1:6" ht="14.25">
      <c r="A8" s="81"/>
      <c r="B8" s="75" t="s">
        <v>17</v>
      </c>
      <c r="C8" s="75" t="s">
        <v>21</v>
      </c>
      <c r="D8" s="104">
        <v>2.199213630406291</v>
      </c>
      <c r="E8" s="111">
        <v>3.0555555555555554</v>
      </c>
      <c r="F8" s="112">
        <v>1.4155844155844155</v>
      </c>
    </row>
    <row r="9" spans="1:6" ht="14.25">
      <c r="A9" s="81"/>
      <c r="B9" s="81"/>
      <c r="C9" s="82" t="s">
        <v>20</v>
      </c>
      <c r="D9" s="113">
        <v>2.109254498714653</v>
      </c>
      <c r="E9" s="57">
        <v>3.090909090909091</v>
      </c>
      <c r="F9" s="114">
        <v>1</v>
      </c>
    </row>
    <row r="10" spans="1:6" ht="14.25">
      <c r="A10" s="75">
        <v>2010</v>
      </c>
      <c r="B10" s="75" t="s">
        <v>14</v>
      </c>
      <c r="C10" s="75" t="s">
        <v>21</v>
      </c>
      <c r="D10" s="104">
        <v>3.5812854442344046</v>
      </c>
      <c r="E10" s="111">
        <v>4.348082595870206</v>
      </c>
      <c r="F10" s="112">
        <v>1.4597701149425288</v>
      </c>
    </row>
    <row r="11" spans="1:6" ht="14.25">
      <c r="A11" s="81"/>
      <c r="B11" s="81"/>
      <c r="C11" s="82" t="s">
        <v>20</v>
      </c>
      <c r="D11" s="113">
        <v>3.5577464788732396</v>
      </c>
      <c r="E11" s="57">
        <v>4.1313131313131315</v>
      </c>
      <c r="F11" s="114">
        <v>2.1666666666666665</v>
      </c>
    </row>
    <row r="12" spans="1:6" ht="14.25">
      <c r="A12" s="81"/>
      <c r="B12" s="75" t="s">
        <v>17</v>
      </c>
      <c r="C12" s="75" t="s">
        <v>21</v>
      </c>
      <c r="D12" s="104">
        <v>3.614428857715431</v>
      </c>
      <c r="E12" s="111">
        <v>4.424710424710424</v>
      </c>
      <c r="F12" s="112">
        <v>1.4554455445544554</v>
      </c>
    </row>
    <row r="13" spans="1:6" ht="14.25">
      <c r="A13" s="83"/>
      <c r="B13" s="83"/>
      <c r="C13" s="84" t="s">
        <v>20</v>
      </c>
      <c r="D13" s="115">
        <v>3.548482919584129</v>
      </c>
      <c r="E13" s="116">
        <v>4.423076923076923</v>
      </c>
      <c r="F13" s="117">
        <v>1.5</v>
      </c>
    </row>
  </sheetData>
  <sheetProtection password="9108" sheet="1" objects="1" scenarios="1" pivotTables="0"/>
  <mergeCells count="2">
    <mergeCell ref="A1:F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7030A0"/>
  </sheetPr>
  <dimension ref="A2:I41"/>
  <sheetViews>
    <sheetView showGridLines="0" view="pageLayout" workbookViewId="0" topLeftCell="A1">
      <selection activeCell="F12" sqref="F12"/>
    </sheetView>
  </sheetViews>
  <sheetFormatPr defaultColWidth="9.140625" defaultRowHeight="15"/>
  <cols>
    <col min="1" max="1" width="19.421875" style="2" customWidth="1"/>
    <col min="2" max="2" width="6.28125" style="2" customWidth="1"/>
    <col min="3" max="3" width="12.421875" style="2" customWidth="1"/>
    <col min="4" max="4" width="30.8515625" style="2" customWidth="1"/>
    <col min="5" max="5" width="12.28125" style="2" customWidth="1"/>
    <col min="6" max="6" width="14.00390625" style="2" customWidth="1"/>
    <col min="7" max="7" width="12.00390625" style="2" bestFit="1" customWidth="1"/>
    <col min="8" max="16384" width="9.140625" style="2" customWidth="1"/>
  </cols>
  <sheetData>
    <row r="1" ht="15" thickBot="1"/>
    <row r="2" spans="1:6" ht="14.25">
      <c r="A2" s="140" t="s">
        <v>53</v>
      </c>
      <c r="B2" s="141"/>
      <c r="C2" s="141"/>
      <c r="D2" s="141"/>
      <c r="E2" s="141"/>
      <c r="F2" s="142"/>
    </row>
    <row r="3" spans="1:6" ht="4.5" customHeight="1">
      <c r="A3" s="35"/>
      <c r="B3" s="36"/>
      <c r="C3" s="36"/>
      <c r="D3" s="36"/>
      <c r="E3" s="36"/>
      <c r="F3" s="37"/>
    </row>
    <row r="4" spans="1:9" ht="14.25">
      <c r="A4" s="77" t="s">
        <v>78</v>
      </c>
      <c r="B4" s="76"/>
      <c r="C4" s="76"/>
      <c r="D4" s="77" t="s">
        <v>11</v>
      </c>
      <c r="E4" s="76"/>
      <c r="F4" s="78"/>
      <c r="G4"/>
      <c r="H4"/>
      <c r="I4"/>
    </row>
    <row r="5" spans="1:9" ht="14.25">
      <c r="A5" s="77" t="s">
        <v>2</v>
      </c>
      <c r="B5" s="77" t="s">
        <v>1</v>
      </c>
      <c r="C5" s="77" t="s">
        <v>0</v>
      </c>
      <c r="D5" s="75" t="s">
        <v>16</v>
      </c>
      <c r="E5" s="79" t="s">
        <v>15</v>
      </c>
      <c r="F5" s="80" t="s">
        <v>18</v>
      </c>
      <c r="G5"/>
      <c r="H5"/>
      <c r="I5"/>
    </row>
    <row r="6" spans="1:9" ht="14.25">
      <c r="A6" s="75">
        <v>2009</v>
      </c>
      <c r="B6" s="75" t="s">
        <v>14</v>
      </c>
      <c r="C6" s="75" t="s">
        <v>21</v>
      </c>
      <c r="D6" s="104">
        <v>34.11721068249258</v>
      </c>
      <c r="E6" s="111">
        <v>31.385492227979274</v>
      </c>
      <c r="F6" s="112">
        <v>31.6734693877551</v>
      </c>
      <c r="G6"/>
      <c r="H6"/>
      <c r="I6"/>
    </row>
    <row r="7" spans="1:9" ht="14.25">
      <c r="A7" s="81"/>
      <c r="B7" s="81"/>
      <c r="C7" s="82" t="s">
        <v>20</v>
      </c>
      <c r="D7" s="113">
        <v>33.79959650302623</v>
      </c>
      <c r="E7" s="57">
        <v>31.02</v>
      </c>
      <c r="F7" s="114">
        <v>23.05263157894737</v>
      </c>
      <c r="G7"/>
      <c r="H7"/>
      <c r="I7"/>
    </row>
    <row r="8" spans="1:9" ht="14.25">
      <c r="A8" s="81"/>
      <c r="B8" s="75" t="s">
        <v>17</v>
      </c>
      <c r="C8" s="75" t="s">
        <v>21</v>
      </c>
      <c r="D8" s="104">
        <v>35.04588796185936</v>
      </c>
      <c r="E8" s="111">
        <v>31.137662337662338</v>
      </c>
      <c r="F8" s="112">
        <v>30.3302752293578</v>
      </c>
      <c r="G8"/>
      <c r="H8"/>
      <c r="I8"/>
    </row>
    <row r="9" spans="1:9" ht="14.25">
      <c r="A9" s="81"/>
      <c r="B9" s="81"/>
      <c r="C9" s="82" t="s">
        <v>20</v>
      </c>
      <c r="D9" s="113">
        <v>36.16087751371115</v>
      </c>
      <c r="E9" s="57">
        <v>34.588235294117645</v>
      </c>
      <c r="F9" s="114">
        <v>28</v>
      </c>
      <c r="G9"/>
      <c r="H9"/>
      <c r="I9"/>
    </row>
    <row r="10" spans="1:9" ht="14.25">
      <c r="A10" s="75">
        <v>2010</v>
      </c>
      <c r="B10" s="75" t="s">
        <v>14</v>
      </c>
      <c r="C10" s="75" t="s">
        <v>21</v>
      </c>
      <c r="D10" s="104">
        <v>35.346529427289525</v>
      </c>
      <c r="E10" s="111">
        <v>33.7123473541384</v>
      </c>
      <c r="F10" s="112">
        <v>40.90551181102362</v>
      </c>
      <c r="G10"/>
      <c r="H10"/>
      <c r="I10"/>
    </row>
    <row r="11" spans="1:9" ht="14.25">
      <c r="A11" s="81"/>
      <c r="B11" s="81"/>
      <c r="C11" s="82" t="s">
        <v>20</v>
      </c>
      <c r="D11" s="113">
        <v>33.724804886325074</v>
      </c>
      <c r="E11" s="57">
        <v>29.107579462102688</v>
      </c>
      <c r="F11" s="114">
        <v>29.076923076923077</v>
      </c>
      <c r="G11"/>
      <c r="H11"/>
      <c r="I11"/>
    </row>
    <row r="12" spans="1:9" ht="14.25">
      <c r="A12" s="81"/>
      <c r="B12" s="75" t="s">
        <v>17</v>
      </c>
      <c r="C12" s="75" t="s">
        <v>21</v>
      </c>
      <c r="D12" s="104">
        <v>35.0249500998004</v>
      </c>
      <c r="E12" s="111">
        <v>34.096858638743456</v>
      </c>
      <c r="F12" s="112">
        <v>36.7891156462585</v>
      </c>
      <c r="G12"/>
      <c r="H12"/>
      <c r="I12"/>
    </row>
    <row r="13" spans="1:9" ht="14.25">
      <c r="A13" s="83"/>
      <c r="B13" s="83"/>
      <c r="C13" s="84" t="s">
        <v>20</v>
      </c>
      <c r="D13" s="115">
        <v>35.84931834489357</v>
      </c>
      <c r="E13" s="116">
        <v>32.66086956521739</v>
      </c>
      <c r="F13" s="117">
        <v>22.22222222222222</v>
      </c>
      <c r="G13"/>
      <c r="H13"/>
      <c r="I13"/>
    </row>
    <row r="14" spans="1:9" ht="14.25">
      <c r="A14"/>
      <c r="B14"/>
      <c r="C14"/>
      <c r="D14"/>
      <c r="E14"/>
      <c r="F14"/>
      <c r="G14"/>
      <c r="H14"/>
      <c r="I14"/>
    </row>
    <row r="15" spans="1:9" ht="14.25">
      <c r="A15"/>
      <c r="B15"/>
      <c r="C15"/>
      <c r="D15"/>
      <c r="E15"/>
      <c r="F15"/>
      <c r="G15"/>
      <c r="H15"/>
      <c r="I15"/>
    </row>
    <row r="16" spans="1:9" ht="14.25">
      <c r="A16"/>
      <c r="B16"/>
      <c r="C16"/>
      <c r="D16"/>
      <c r="E16"/>
      <c r="F16"/>
      <c r="G16"/>
      <c r="H16"/>
      <c r="I16"/>
    </row>
    <row r="17" spans="1:9" ht="14.25">
      <c r="A17"/>
      <c r="B17"/>
      <c r="C17"/>
      <c r="D17"/>
      <c r="E17"/>
      <c r="F17"/>
      <c r="G17"/>
      <c r="H17"/>
      <c r="I17"/>
    </row>
    <row r="18" spans="1:9" ht="14.25">
      <c r="A18"/>
      <c r="B18"/>
      <c r="C18"/>
      <c r="D18"/>
      <c r="E18"/>
      <c r="F18"/>
      <c r="G18"/>
      <c r="H18"/>
      <c r="I18"/>
    </row>
    <row r="19" spans="1:9" ht="14.25">
      <c r="A19"/>
      <c r="B19"/>
      <c r="C19"/>
      <c r="D19"/>
      <c r="E19"/>
      <c r="F19"/>
      <c r="G19"/>
      <c r="H19"/>
      <c r="I19"/>
    </row>
    <row r="20" spans="1:9" ht="14.25">
      <c r="A20"/>
      <c r="B20"/>
      <c r="C20"/>
      <c r="D20"/>
      <c r="E20"/>
      <c r="F20"/>
      <c r="G20"/>
      <c r="H20"/>
      <c r="I20"/>
    </row>
    <row r="21" spans="1:9" ht="14.25">
      <c r="A21"/>
      <c r="B21"/>
      <c r="C21"/>
      <c r="D21"/>
      <c r="E21"/>
      <c r="F21"/>
      <c r="G21"/>
      <c r="H21"/>
      <c r="I21"/>
    </row>
    <row r="22" spans="1:9" ht="14.25">
      <c r="A22"/>
      <c r="B22"/>
      <c r="C22"/>
      <c r="D22"/>
      <c r="E22"/>
      <c r="F22"/>
      <c r="G22"/>
      <c r="H22"/>
      <c r="I22"/>
    </row>
    <row r="23" spans="1:9" ht="14.25">
      <c r="A23"/>
      <c r="B23"/>
      <c r="C23"/>
      <c r="D23"/>
      <c r="E23"/>
      <c r="F23"/>
      <c r="G23"/>
      <c r="H23"/>
      <c r="I23"/>
    </row>
    <row r="24" spans="1:7" ht="14.25">
      <c r="A24"/>
      <c r="B24"/>
      <c r="C24"/>
      <c r="D24"/>
      <c r="E24"/>
      <c r="F24"/>
      <c r="G24"/>
    </row>
    <row r="25" spans="1:7" ht="14.25">
      <c r="A25"/>
      <c r="B25"/>
      <c r="C25"/>
      <c r="D25"/>
      <c r="E25"/>
      <c r="F25"/>
      <c r="G25"/>
    </row>
    <row r="26" spans="1:7" ht="14.25">
      <c r="A26"/>
      <c r="B26"/>
      <c r="C26"/>
      <c r="D26"/>
      <c r="E26"/>
      <c r="F26"/>
      <c r="G26"/>
    </row>
    <row r="27" spans="1:7" ht="14.25">
      <c r="A27"/>
      <c r="B27"/>
      <c r="C27"/>
      <c r="D27"/>
      <c r="E27"/>
      <c r="F27"/>
      <c r="G27"/>
    </row>
    <row r="28" spans="1:7" ht="14.25">
      <c r="A28"/>
      <c r="B28"/>
      <c r="C28"/>
      <c r="D28"/>
      <c r="E28"/>
      <c r="F28"/>
      <c r="G28"/>
    </row>
    <row r="29" spans="1:7" ht="14.25">
      <c r="A29"/>
      <c r="B29"/>
      <c r="C29"/>
      <c r="D29"/>
      <c r="E29"/>
      <c r="F29"/>
      <c r="G29"/>
    </row>
    <row r="30" spans="1:7" ht="14.25">
      <c r="A30"/>
      <c r="B30"/>
      <c r="C30"/>
      <c r="D30"/>
      <c r="E30"/>
      <c r="F30"/>
      <c r="G30"/>
    </row>
    <row r="31" spans="1:7" ht="14.25">
      <c r="A31"/>
      <c r="B31"/>
      <c r="C31"/>
      <c r="D31"/>
      <c r="E31"/>
      <c r="F31"/>
      <c r="G31"/>
    </row>
    <row r="32" spans="1:7" ht="14.25">
      <c r="A32"/>
      <c r="B32"/>
      <c r="C32"/>
      <c r="D32"/>
      <c r="E32"/>
      <c r="F32"/>
      <c r="G32"/>
    </row>
    <row r="33" spans="1:7" ht="14.25">
      <c r="A33"/>
      <c r="B33"/>
      <c r="C33"/>
      <c r="D33"/>
      <c r="E33"/>
      <c r="F33"/>
      <c r="G33"/>
    </row>
    <row r="34" spans="1:7" ht="14.25">
      <c r="A34"/>
      <c r="B34"/>
      <c r="C34"/>
      <c r="D34"/>
      <c r="E34"/>
      <c r="F34"/>
      <c r="G34"/>
    </row>
    <row r="35" spans="1:7" ht="14.25">
      <c r="A35"/>
      <c r="B35"/>
      <c r="C35"/>
      <c r="D35"/>
      <c r="E35"/>
      <c r="F35"/>
      <c r="G35"/>
    </row>
    <row r="36" spans="1:7" ht="14.25">
      <c r="A36"/>
      <c r="B36"/>
      <c r="C36"/>
      <c r="D36"/>
      <c r="E36"/>
      <c r="F36"/>
      <c r="G36"/>
    </row>
    <row r="37" spans="1:7" ht="14.25">
      <c r="A37"/>
      <c r="B37"/>
      <c r="C37"/>
      <c r="D37"/>
      <c r="E37"/>
      <c r="F37"/>
      <c r="G37"/>
    </row>
    <row r="38" spans="1:7" ht="14.25">
      <c r="A38"/>
      <c r="B38"/>
      <c r="C38"/>
      <c r="D38"/>
      <c r="E38"/>
      <c r="F38"/>
      <c r="G38"/>
    </row>
    <row r="39" spans="1:7" ht="14.25">
      <c r="A39"/>
      <c r="B39"/>
      <c r="C39"/>
      <c r="D39"/>
      <c r="E39"/>
      <c r="F39"/>
      <c r="G39"/>
    </row>
    <row r="40" spans="1:7" ht="14.25">
      <c r="A40"/>
      <c r="B40"/>
      <c r="C40"/>
      <c r="D40"/>
      <c r="E40"/>
      <c r="F40"/>
      <c r="G40"/>
    </row>
    <row r="41" spans="1:7" ht="14.25">
      <c r="A41"/>
      <c r="B41"/>
      <c r="C41"/>
      <c r="D41"/>
      <c r="E41"/>
      <c r="F41"/>
      <c r="G41"/>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showGridLines="0" view="pageLayout" workbookViewId="0" topLeftCell="A1">
      <selection activeCell="A2" sqref="A2"/>
    </sheetView>
  </sheetViews>
  <sheetFormatPr defaultColWidth="9.140625" defaultRowHeight="21" customHeight="1"/>
  <cols>
    <col min="1" max="1" width="16.00390625" style="9" customWidth="1"/>
    <col min="2" max="2" width="82.7109375" style="2" customWidth="1"/>
    <col min="3" max="3" width="5.00390625" style="2" customWidth="1"/>
    <col min="4" max="16384" width="9.140625" style="2" customWidth="1"/>
  </cols>
  <sheetData>
    <row r="1" spans="1:2" ht="15" thickBot="1">
      <c r="A1" s="27"/>
      <c r="B1" s="28"/>
    </row>
    <row r="2" spans="1:8" ht="32.25" customHeight="1">
      <c r="A2" s="64" t="s">
        <v>3</v>
      </c>
      <c r="B2" s="59" t="s">
        <v>59</v>
      </c>
      <c r="C2" s="3"/>
      <c r="D2" s="3"/>
      <c r="E2" s="3"/>
      <c r="F2" s="3"/>
      <c r="G2" s="3"/>
      <c r="H2" s="3"/>
    </row>
    <row r="3" spans="1:4" ht="72">
      <c r="A3" s="23" t="s">
        <v>4</v>
      </c>
      <c r="B3" s="24" t="s">
        <v>57</v>
      </c>
      <c r="D3" s="3"/>
    </row>
    <row r="4" spans="1:4" ht="34.5" customHeight="1">
      <c r="A4" s="23" t="s">
        <v>12</v>
      </c>
      <c r="B4" s="24" t="s">
        <v>19</v>
      </c>
      <c r="D4" s="3"/>
    </row>
    <row r="5" spans="1:4" ht="34.5" customHeight="1">
      <c r="A5" s="25" t="s">
        <v>43</v>
      </c>
      <c r="B5" s="24" t="s">
        <v>42</v>
      </c>
      <c r="D5" s="3"/>
    </row>
    <row r="6" spans="1:4" ht="35.25" customHeight="1">
      <c r="A6" s="23" t="s">
        <v>28</v>
      </c>
      <c r="B6" s="24" t="s">
        <v>46</v>
      </c>
      <c r="D6" s="3"/>
    </row>
    <row r="7" spans="1:4" ht="35.25" customHeight="1">
      <c r="A7" s="23" t="s">
        <v>24</v>
      </c>
      <c r="B7" s="24" t="s">
        <v>23</v>
      </c>
      <c r="D7" s="3"/>
    </row>
    <row r="8" spans="1:4" ht="33.75" customHeight="1">
      <c r="A8" s="23" t="s">
        <v>13</v>
      </c>
      <c r="B8" s="24" t="s">
        <v>47</v>
      </c>
      <c r="D8" s="3"/>
    </row>
    <row r="9" spans="1:8" ht="36" customHeight="1">
      <c r="A9" s="23" t="s">
        <v>29</v>
      </c>
      <c r="B9" s="24" t="s">
        <v>31</v>
      </c>
      <c r="D9" s="4"/>
      <c r="E9" s="4"/>
      <c r="F9" s="4"/>
      <c r="G9" s="4"/>
      <c r="H9" s="4"/>
    </row>
    <row r="10" spans="1:8" ht="19.5" customHeight="1">
      <c r="A10" s="23" t="s">
        <v>30</v>
      </c>
      <c r="B10" s="24" t="s">
        <v>27</v>
      </c>
      <c r="D10" s="4"/>
      <c r="E10" s="4"/>
      <c r="F10" s="4"/>
      <c r="G10" s="4"/>
      <c r="H10" s="4"/>
    </row>
    <row r="11" spans="1:8" ht="14.25">
      <c r="A11" s="25" t="s">
        <v>44</v>
      </c>
      <c r="B11" s="24" t="s">
        <v>41</v>
      </c>
      <c r="D11" s="4"/>
      <c r="E11" s="4"/>
      <c r="F11" s="4"/>
      <c r="G11" s="4"/>
      <c r="H11" s="4"/>
    </row>
    <row r="12" spans="1:8" ht="14.25">
      <c r="A12" s="25" t="s">
        <v>45</v>
      </c>
      <c r="B12" s="24" t="s">
        <v>48</v>
      </c>
      <c r="D12" s="4"/>
      <c r="E12" s="4"/>
      <c r="F12" s="4"/>
      <c r="G12" s="4"/>
      <c r="H12" s="4"/>
    </row>
    <row r="13" spans="1:2" ht="14.25">
      <c r="A13" s="23" t="s">
        <v>32</v>
      </c>
      <c r="B13" s="24" t="s">
        <v>38</v>
      </c>
    </row>
    <row r="14" spans="1:2" ht="14.25">
      <c r="A14" s="23" t="s">
        <v>33</v>
      </c>
      <c r="B14" s="24" t="s">
        <v>6</v>
      </c>
    </row>
    <row r="15" spans="1:2" ht="14.25">
      <c r="A15" s="23" t="s">
        <v>34</v>
      </c>
      <c r="B15" s="24" t="s">
        <v>39</v>
      </c>
    </row>
    <row r="16" spans="1:2" ht="14.25">
      <c r="A16" s="23" t="s">
        <v>35</v>
      </c>
      <c r="B16" s="24" t="s">
        <v>6</v>
      </c>
    </row>
    <row r="17" spans="1:2" ht="14.25">
      <c r="A17" s="23" t="s">
        <v>36</v>
      </c>
      <c r="B17" s="24" t="s">
        <v>40</v>
      </c>
    </row>
    <row r="18" spans="1:2" ht="14.25">
      <c r="A18" s="23" t="s">
        <v>37</v>
      </c>
      <c r="B18" s="24" t="s">
        <v>6</v>
      </c>
    </row>
    <row r="19" spans="1:4" ht="144">
      <c r="A19" s="60" t="s">
        <v>5</v>
      </c>
      <c r="B19" s="61" t="s">
        <v>58</v>
      </c>
      <c r="D19" s="3"/>
    </row>
    <row r="20" spans="1:4" ht="288" customHeight="1">
      <c r="A20" s="62"/>
      <c r="B20" s="63" t="s">
        <v>60</v>
      </c>
      <c r="D20" s="3"/>
    </row>
    <row r="21" spans="1:2" ht="42.75">
      <c r="A21" s="26" t="s">
        <v>55</v>
      </c>
      <c r="B21" s="24" t="s">
        <v>56</v>
      </c>
    </row>
  </sheetData>
  <sheetProtection password="9108" sheet="1" objects="1" scenarios="1"/>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K16"/>
  <sheetViews>
    <sheetView showGridLines="0" view="pageLayout" workbookViewId="0" topLeftCell="A1">
      <selection activeCell="E13" sqref="E13"/>
    </sheetView>
  </sheetViews>
  <sheetFormatPr defaultColWidth="9.140625" defaultRowHeight="15"/>
  <cols>
    <col min="1" max="1" width="15.140625" style="0" customWidth="1"/>
    <col min="2" max="2" width="17.00390625" style="0" customWidth="1"/>
    <col min="3" max="3" width="15.140625" style="0" customWidth="1"/>
    <col min="4" max="6" width="17.00390625" style="0" customWidth="1"/>
    <col min="7" max="7" width="19.7109375" style="0" bestFit="1" customWidth="1"/>
  </cols>
  <sheetData>
    <row r="1" s="2" customFormat="1" ht="15" thickBot="1"/>
    <row r="2" spans="1:6" s="6" customFormat="1" ht="27.75" customHeight="1">
      <c r="A2" s="118" t="str">
        <f>CONCATENATE("Table 1. Number of Users, Total Days Supplied, and Number of Dispensings by Year, Sex, and Age Group: ",B4," ")</f>
        <v>Table 1. Number of Users, Total Days Supplied, and Number of Dispensings by Year, Sex, and Age Group: USTEKINUMAB </v>
      </c>
      <c r="B2" s="119"/>
      <c r="C2" s="119"/>
      <c r="D2" s="119"/>
      <c r="E2" s="119"/>
      <c r="F2" s="120"/>
    </row>
    <row r="3" spans="1:6" s="6" customFormat="1" ht="4.5" customHeight="1">
      <c r="A3" s="33"/>
      <c r="B3" s="48"/>
      <c r="C3" s="22"/>
      <c r="D3" s="22"/>
      <c r="E3" s="22"/>
      <c r="F3" s="34"/>
    </row>
    <row r="4" spans="1:11" ht="14.25">
      <c r="A4" s="95" t="s">
        <v>11</v>
      </c>
      <c r="B4" s="86" t="s">
        <v>18</v>
      </c>
      <c r="C4" s="121" t="s">
        <v>25</v>
      </c>
      <c r="D4" s="121"/>
      <c r="E4" s="121"/>
      <c r="F4" s="121"/>
      <c r="G4" s="9"/>
      <c r="H4" s="9"/>
      <c r="I4" s="9"/>
      <c r="J4" s="9"/>
      <c r="K4" s="9"/>
    </row>
    <row r="5" spans="1:6" ht="14.25">
      <c r="A5" s="5"/>
      <c r="B5" s="10"/>
      <c r="C5" s="10"/>
      <c r="D5" s="10"/>
      <c r="E5" s="122"/>
      <c r="F5" s="123"/>
    </row>
    <row r="6" spans="1:6" ht="14.25">
      <c r="A6" s="75"/>
      <c r="B6" s="76"/>
      <c r="C6" s="76"/>
      <c r="D6" s="77" t="s">
        <v>8</v>
      </c>
      <c r="E6" s="76"/>
      <c r="F6" s="78"/>
    </row>
    <row r="7" spans="1:6" ht="14.25">
      <c r="A7" s="77" t="s">
        <v>2</v>
      </c>
      <c r="B7" s="77" t="s">
        <v>1</v>
      </c>
      <c r="C7" s="77" t="s">
        <v>0</v>
      </c>
      <c r="D7" s="75" t="s">
        <v>22</v>
      </c>
      <c r="E7" s="79" t="s">
        <v>9</v>
      </c>
      <c r="F7" s="80" t="s">
        <v>10</v>
      </c>
    </row>
    <row r="8" spans="1:6" ht="14.25">
      <c r="A8" s="75">
        <v>2009</v>
      </c>
      <c r="B8" s="75" t="s">
        <v>14</v>
      </c>
      <c r="C8" s="75" t="s">
        <v>21</v>
      </c>
      <c r="D8" s="87">
        <v>70</v>
      </c>
      <c r="E8" s="88">
        <v>3104</v>
      </c>
      <c r="F8" s="89">
        <v>98</v>
      </c>
    </row>
    <row r="9" spans="1:6" ht="14.25">
      <c r="A9" s="81"/>
      <c r="B9" s="81"/>
      <c r="C9" s="82" t="s">
        <v>20</v>
      </c>
      <c r="D9" s="90">
        <v>9</v>
      </c>
      <c r="E9" s="7">
        <v>438</v>
      </c>
      <c r="F9" s="91">
        <v>19</v>
      </c>
    </row>
    <row r="10" spans="1:6" ht="14.25">
      <c r="A10" s="81"/>
      <c r="B10" s="75" t="s">
        <v>17</v>
      </c>
      <c r="C10" s="75" t="s">
        <v>21</v>
      </c>
      <c r="D10" s="87">
        <v>77</v>
      </c>
      <c r="E10" s="88">
        <v>3306</v>
      </c>
      <c r="F10" s="89">
        <v>109</v>
      </c>
    </row>
    <row r="11" spans="1:6" ht="14.25">
      <c r="A11" s="81"/>
      <c r="B11" s="81"/>
      <c r="C11" s="82" t="s">
        <v>20</v>
      </c>
      <c r="D11" s="90">
        <v>5</v>
      </c>
      <c r="E11" s="7">
        <v>140</v>
      </c>
      <c r="F11" s="91">
        <v>5</v>
      </c>
    </row>
    <row r="12" spans="1:6" ht="14.25">
      <c r="A12" s="75">
        <v>2010</v>
      </c>
      <c r="B12" s="75" t="s">
        <v>14</v>
      </c>
      <c r="C12" s="75" t="s">
        <v>21</v>
      </c>
      <c r="D12" s="87">
        <v>87</v>
      </c>
      <c r="E12" s="88">
        <v>5195</v>
      </c>
      <c r="F12" s="89">
        <v>127</v>
      </c>
    </row>
    <row r="13" spans="1:6" ht="14.25">
      <c r="A13" s="81"/>
      <c r="B13" s="81"/>
      <c r="C13" s="82" t="s">
        <v>20</v>
      </c>
      <c r="D13" s="90">
        <v>12</v>
      </c>
      <c r="E13" s="7">
        <v>756</v>
      </c>
      <c r="F13" s="91">
        <v>26</v>
      </c>
    </row>
    <row r="14" spans="1:6" ht="14.25">
      <c r="A14" s="81"/>
      <c r="B14" s="75" t="s">
        <v>17</v>
      </c>
      <c r="C14" s="75" t="s">
        <v>21</v>
      </c>
      <c r="D14" s="87">
        <v>101</v>
      </c>
      <c r="E14" s="88">
        <v>5408</v>
      </c>
      <c r="F14" s="89">
        <v>147</v>
      </c>
    </row>
    <row r="15" spans="1:6" ht="14.25">
      <c r="A15" s="83"/>
      <c r="B15" s="83"/>
      <c r="C15" s="84" t="s">
        <v>20</v>
      </c>
      <c r="D15" s="92">
        <v>6</v>
      </c>
      <c r="E15" s="93">
        <v>200</v>
      </c>
      <c r="F15" s="94">
        <v>9</v>
      </c>
    </row>
    <row r="16" spans="4:6" ht="14.25">
      <c r="D16" s="7"/>
      <c r="E16" s="7"/>
      <c r="F16" s="7"/>
    </row>
  </sheetData>
  <sheetProtection password="9108" sheet="1" objects="1" scenarios="1" pivotTables="0"/>
  <mergeCells count="3">
    <mergeCell ref="A2:F2"/>
    <mergeCell ref="C4:F4"/>
    <mergeCell ref="E5:F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F15"/>
  <sheetViews>
    <sheetView showGridLines="0" view="pageLayout" workbookViewId="0" topLeftCell="A1">
      <selection activeCell="D12" sqref="D12"/>
    </sheetView>
  </sheetViews>
  <sheetFormatPr defaultColWidth="9.140625" defaultRowHeight="15"/>
  <cols>
    <col min="1" max="2" width="17.140625" style="0" customWidth="1"/>
    <col min="3" max="3" width="31.57421875" style="0" customWidth="1"/>
    <col min="4" max="4" width="30.7109375" style="0" customWidth="1"/>
    <col min="5" max="5" width="12.28125" style="0" customWidth="1"/>
    <col min="6" max="6" width="14.00390625" style="0" customWidth="1"/>
    <col min="7" max="7" width="11.140625" style="0" bestFit="1" customWidth="1"/>
  </cols>
  <sheetData>
    <row r="1" spans="1:4" s="2" customFormat="1" ht="15" thickBot="1">
      <c r="A1" s="32"/>
      <c r="B1" s="32"/>
      <c r="C1" s="32"/>
      <c r="D1" s="32"/>
    </row>
    <row r="2" spans="1:4" s="2" customFormat="1" ht="15" customHeight="1">
      <c r="A2" s="124" t="str">
        <f>CONCATENATE("Table 2. Prevalence Rate (Users per 1,000 Enrollees) by Year, Sex, and Age Group:  ",B4,"")</f>
        <v>Table 2. Prevalence Rate (Users per 1,000 Enrollees) by Year, Sex, and Age Group:  DRONEDARONE HYDROCHLORIDE</v>
      </c>
      <c r="B2" s="125"/>
      <c r="C2" s="125"/>
      <c r="D2" s="126"/>
    </row>
    <row r="3" spans="1:4" s="2" customFormat="1" ht="4.5" customHeight="1">
      <c r="A3" s="40"/>
      <c r="B3" s="13"/>
      <c r="C3" s="13"/>
      <c r="D3" s="41"/>
    </row>
    <row r="4" spans="1:6" ht="28.5">
      <c r="A4" s="49" t="s">
        <v>11</v>
      </c>
      <c r="B4" s="103" t="s">
        <v>16</v>
      </c>
      <c r="C4" s="127" t="s">
        <v>25</v>
      </c>
      <c r="D4" s="128"/>
      <c r="E4" s="21"/>
      <c r="F4" s="21"/>
    </row>
    <row r="5" spans="1:6" ht="14.25">
      <c r="A5" s="29"/>
      <c r="B5" s="30"/>
      <c r="C5" s="31"/>
      <c r="D5" s="50"/>
      <c r="E5" s="21"/>
      <c r="F5" s="21"/>
    </row>
    <row r="6" spans="1:4" ht="14.25">
      <c r="A6" s="77" t="s">
        <v>75</v>
      </c>
      <c r="B6" s="102"/>
      <c r="C6" s="76"/>
      <c r="D6" s="101"/>
    </row>
    <row r="7" spans="1:4" ht="14.25">
      <c r="A7" s="77" t="s">
        <v>2</v>
      </c>
      <c r="B7" s="77" t="s">
        <v>1</v>
      </c>
      <c r="C7" s="77" t="s">
        <v>0</v>
      </c>
      <c r="D7" s="97"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2">
    <mergeCell ref="A2:D2"/>
    <mergeCell ref="C4:D4"/>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L74"/>
  <sheetViews>
    <sheetView showGridLines="0" view="pageLayout" workbookViewId="0" topLeftCell="A1">
      <selection activeCell="D13" sqref="D13"/>
    </sheetView>
  </sheetViews>
  <sheetFormatPr defaultColWidth="9.140625" defaultRowHeight="15"/>
  <cols>
    <col min="1" max="2" width="17.8515625" style="2" customWidth="1"/>
    <col min="3" max="3" width="27.28125" style="2" customWidth="1"/>
    <col min="4" max="4" width="27.28125" style="11" customWidth="1"/>
    <col min="5" max="5" width="11.00390625" style="2" customWidth="1"/>
    <col min="6" max="16384" width="9.140625" style="2" customWidth="1"/>
  </cols>
  <sheetData>
    <row r="1" ht="15" thickBot="1"/>
    <row r="2" spans="1:4" ht="15" customHeight="1">
      <c r="A2" s="15" t="str">
        <f>CONCATENATE("Table 3. Days Supplied per User by Year, Sex, and Age Group:  ",B4,"")</f>
        <v>Table 3. Days Supplied per User by Year, Sex, and Age Group:  DRONEDARONE HYDROCHLORIDE</v>
      </c>
      <c r="B2" s="16"/>
      <c r="C2" s="16"/>
      <c r="D2" s="14"/>
    </row>
    <row r="3" spans="1:4" ht="4.5" customHeight="1" thickBot="1">
      <c r="A3" s="38"/>
      <c r="B3" s="51"/>
      <c r="C3" s="46"/>
      <c r="D3" s="47"/>
    </row>
    <row r="4" spans="1:12" ht="28.5">
      <c r="A4" s="95" t="s">
        <v>11</v>
      </c>
      <c r="B4" s="105" t="s">
        <v>16</v>
      </c>
      <c r="C4" s="129" t="s">
        <v>25</v>
      </c>
      <c r="D4" s="130"/>
      <c r="E4" s="8"/>
      <c r="F4" s="8"/>
      <c r="G4" s="8"/>
      <c r="H4" s="8"/>
      <c r="I4" s="8"/>
      <c r="J4" s="8"/>
      <c r="K4" s="8"/>
      <c r="L4" s="8"/>
    </row>
    <row r="5" spans="1:4" ht="14.25">
      <c r="A5" s="5"/>
      <c r="B5" s="10"/>
      <c r="C5" s="122"/>
      <c r="D5" s="123"/>
    </row>
    <row r="6" spans="1:9" ht="14.25">
      <c r="A6" s="77" t="s">
        <v>76</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77.6858108108108</v>
      </c>
      <c r="E8"/>
      <c r="F8"/>
      <c r="G8"/>
      <c r="H8"/>
      <c r="I8"/>
    </row>
    <row r="9" spans="1:9" ht="14.25">
      <c r="A9" s="81"/>
      <c r="B9" s="81"/>
      <c r="C9" s="82" t="s">
        <v>20</v>
      </c>
      <c r="D9" s="106">
        <v>70</v>
      </c>
      <c r="E9"/>
      <c r="F9"/>
      <c r="G9"/>
      <c r="H9"/>
      <c r="I9"/>
    </row>
    <row r="10" spans="1:9" ht="14.25">
      <c r="A10" s="81"/>
      <c r="B10" s="75" t="s">
        <v>17</v>
      </c>
      <c r="C10" s="75" t="s">
        <v>21</v>
      </c>
      <c r="D10" s="107">
        <v>77.07339449541284</v>
      </c>
      <c r="E10"/>
      <c r="F10"/>
      <c r="G10"/>
      <c r="H10"/>
      <c r="I10"/>
    </row>
    <row r="11" spans="1:9" ht="14.25">
      <c r="A11" s="81"/>
      <c r="B11" s="81"/>
      <c r="C11" s="82" t="s">
        <v>20</v>
      </c>
      <c r="D11" s="106">
        <v>76.27249357326478</v>
      </c>
      <c r="E11"/>
      <c r="F11"/>
      <c r="G11"/>
      <c r="H11"/>
      <c r="I11"/>
    </row>
    <row r="12" spans="1:9" ht="14.25">
      <c r="A12" s="75">
        <v>2010</v>
      </c>
      <c r="B12" s="75" t="s">
        <v>14</v>
      </c>
      <c r="C12" s="75" t="s">
        <v>21</v>
      </c>
      <c r="D12" s="107">
        <v>126.586011342155</v>
      </c>
      <c r="E12"/>
      <c r="F12"/>
      <c r="G12"/>
      <c r="H12"/>
      <c r="I12"/>
    </row>
    <row r="13" spans="1:9" ht="14.25">
      <c r="A13" s="81"/>
      <c r="B13" s="81"/>
      <c r="C13" s="82" t="s">
        <v>20</v>
      </c>
      <c r="D13" s="106">
        <v>119.98430583501006</v>
      </c>
      <c r="E13"/>
      <c r="F13"/>
      <c r="G13"/>
      <c r="H13"/>
      <c r="I13"/>
    </row>
    <row r="14" spans="1:9" ht="14.25">
      <c r="A14" s="81"/>
      <c r="B14" s="75" t="s">
        <v>17</v>
      </c>
      <c r="C14" s="75" t="s">
        <v>21</v>
      </c>
      <c r="D14" s="107">
        <v>126.59519038076152</v>
      </c>
      <c r="E14"/>
      <c r="F14"/>
      <c r="G14"/>
      <c r="H14"/>
      <c r="I14"/>
    </row>
    <row r="15" spans="1:9" ht="14.25">
      <c r="A15" s="83"/>
      <c r="B15" s="83"/>
      <c r="C15" s="84" t="s">
        <v>20</v>
      </c>
      <c r="D15" s="108">
        <v>127.21069382558879</v>
      </c>
      <c r="E15"/>
      <c r="F15"/>
      <c r="G15"/>
      <c r="H15"/>
      <c r="I15"/>
    </row>
    <row r="16" spans="1:5" ht="14.25">
      <c r="A16"/>
      <c r="B16"/>
      <c r="C16"/>
      <c r="D16"/>
      <c r="E16"/>
    </row>
    <row r="17" spans="1:5" ht="14.25">
      <c r="A17"/>
      <c r="B17"/>
      <c r="C17"/>
      <c r="E17"/>
    </row>
    <row r="18" spans="1:5" ht="14.25">
      <c r="A18"/>
      <c r="B18"/>
      <c r="C18"/>
      <c r="E18"/>
    </row>
    <row r="19" spans="1:5" ht="14.25">
      <c r="A19"/>
      <c r="B19"/>
      <c r="C19"/>
      <c r="E19"/>
    </row>
    <row r="20" spans="1:5" ht="14.25">
      <c r="A20"/>
      <c r="B20"/>
      <c r="C20"/>
      <c r="E20"/>
    </row>
    <row r="21" spans="1:5" ht="14.25">
      <c r="A21"/>
      <c r="B21"/>
      <c r="C21"/>
      <c r="E21"/>
    </row>
    <row r="22" spans="1:5" ht="14.25">
      <c r="A22"/>
      <c r="B22"/>
      <c r="C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sheetData>
  <sheetProtection password="9108" sheet="1" objects="1" scenarios="1" pivotTables="0"/>
  <mergeCells count="2">
    <mergeCell ref="C4:D4"/>
    <mergeCell ref="C5:D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1:D16"/>
  <sheetViews>
    <sheetView showGridLines="0" view="pageLayout" workbookViewId="0" topLeftCell="A1">
      <selection activeCell="D12" sqref="D12"/>
    </sheetView>
  </sheetViews>
  <sheetFormatPr defaultColWidth="9.140625" defaultRowHeight="15"/>
  <cols>
    <col min="1" max="2" width="17.00390625" style="0" customWidth="1"/>
    <col min="3" max="3" width="17.28125" style="0" customWidth="1"/>
    <col min="4" max="4" width="26.57421875" style="11" customWidth="1"/>
    <col min="5" max="5" width="30.8515625" style="0" customWidth="1"/>
    <col min="6" max="6" width="30.8515625" style="0" bestFit="1" customWidth="1"/>
    <col min="7" max="7" width="11.140625" style="0" bestFit="1" customWidth="1"/>
  </cols>
  <sheetData>
    <row r="1" s="2" customFormat="1" ht="14.25">
      <c r="D1" s="11"/>
    </row>
    <row r="2" spans="1:4" s="2" customFormat="1" ht="14.25">
      <c r="A2" s="132" t="str">
        <f>CONCATENATE("Table 4. Dispensings per User by Year, Sex, and Age Group: ",B4,"")</f>
        <v>Table 4. Dispensings per User by Year, Sex, and Age Group: DRONEDARONE HYDROCHLORIDE</v>
      </c>
      <c r="B2" s="133"/>
      <c r="C2" s="133"/>
      <c r="D2" s="120"/>
    </row>
    <row r="3" spans="1:4" s="2" customFormat="1" ht="4.5" customHeight="1">
      <c r="A3" s="38"/>
      <c r="B3" s="45"/>
      <c r="C3" s="46"/>
      <c r="D3" s="47"/>
    </row>
    <row r="4" spans="1:4" s="2" customFormat="1" ht="28.5">
      <c r="A4" s="85" t="s">
        <v>11</v>
      </c>
      <c r="B4" s="103" t="s">
        <v>16</v>
      </c>
      <c r="C4" s="129" t="s">
        <v>26</v>
      </c>
      <c r="D4" s="131"/>
    </row>
    <row r="5" spans="1:4" ht="14.25">
      <c r="A5" s="18"/>
      <c r="D5" s="52"/>
    </row>
    <row r="6" spans="1:4" ht="14.25">
      <c r="A6" s="77" t="s">
        <v>77</v>
      </c>
      <c r="B6" s="76"/>
      <c r="C6" s="76"/>
      <c r="D6" s="97"/>
    </row>
    <row r="7" spans="1:4" ht="14.25">
      <c r="A7" s="109" t="s">
        <v>2</v>
      </c>
      <c r="B7" s="109" t="s">
        <v>1</v>
      </c>
      <c r="C7" s="109" t="s">
        <v>0</v>
      </c>
      <c r="D7" s="96" t="s">
        <v>7</v>
      </c>
    </row>
    <row r="8" spans="1:4" ht="14.25">
      <c r="A8" s="75">
        <v>2009</v>
      </c>
      <c r="B8" s="75" t="s">
        <v>14</v>
      </c>
      <c r="C8" s="75" t="s">
        <v>21</v>
      </c>
      <c r="D8" s="107">
        <v>2.277027027027027</v>
      </c>
    </row>
    <row r="9" spans="1:4" ht="14.25">
      <c r="A9" s="81"/>
      <c r="B9" s="81"/>
      <c r="C9" s="82" t="s">
        <v>20</v>
      </c>
      <c r="D9" s="106">
        <v>2.0710306406685235</v>
      </c>
    </row>
    <row r="10" spans="1:4" ht="14.25">
      <c r="A10" s="81"/>
      <c r="B10" s="75" t="s">
        <v>17</v>
      </c>
      <c r="C10" s="75" t="s">
        <v>21</v>
      </c>
      <c r="D10" s="107">
        <v>2.199213630406291</v>
      </c>
    </row>
    <row r="11" spans="1:4" ht="14.25">
      <c r="A11" s="81"/>
      <c r="B11" s="81"/>
      <c r="C11" s="82" t="s">
        <v>20</v>
      </c>
      <c r="D11" s="106">
        <v>2.109254498714653</v>
      </c>
    </row>
    <row r="12" spans="1:4" ht="14.25">
      <c r="A12" s="75">
        <v>2010</v>
      </c>
      <c r="B12" s="75" t="s">
        <v>14</v>
      </c>
      <c r="C12" s="75" t="s">
        <v>21</v>
      </c>
      <c r="D12" s="107">
        <v>3.5812854442344046</v>
      </c>
    </row>
    <row r="13" spans="1:4" ht="14.25">
      <c r="A13" s="81"/>
      <c r="B13" s="81"/>
      <c r="C13" s="82" t="s">
        <v>20</v>
      </c>
      <c r="D13" s="106">
        <v>3.5577464788732396</v>
      </c>
    </row>
    <row r="14" spans="1:4" ht="14.25">
      <c r="A14" s="81"/>
      <c r="B14" s="75" t="s">
        <v>17</v>
      </c>
      <c r="C14" s="75" t="s">
        <v>21</v>
      </c>
      <c r="D14" s="107">
        <v>3.614428857715431</v>
      </c>
    </row>
    <row r="15" spans="1:4" ht="14.25">
      <c r="A15" s="83"/>
      <c r="B15" s="83"/>
      <c r="C15" s="84" t="s">
        <v>20</v>
      </c>
      <c r="D15" s="108">
        <v>3.548482919584129</v>
      </c>
    </row>
    <row r="16" ht="14.25">
      <c r="D16"/>
    </row>
  </sheetData>
  <sheetProtection password="9108" sheet="1" objects="1" scenarios="1" pivotTables="0"/>
  <mergeCells count="2">
    <mergeCell ref="C4:D4"/>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N75"/>
  <sheetViews>
    <sheetView showGridLines="0" view="pageLayout" workbookViewId="0" topLeftCell="A1">
      <selection activeCell="D10" sqref="D10"/>
    </sheetView>
  </sheetViews>
  <sheetFormatPr defaultColWidth="9.140625" defaultRowHeight="15"/>
  <cols>
    <col min="1" max="1" width="22.8515625" style="2" customWidth="1"/>
    <col min="2" max="2" width="16.8515625" style="2" customWidth="1"/>
    <col min="3" max="3" width="20.8515625" style="2" customWidth="1"/>
    <col min="4" max="4" width="27.57421875" style="11" customWidth="1"/>
    <col min="5" max="5" width="12.00390625" style="2" bestFit="1" customWidth="1"/>
    <col min="6" max="16384" width="9.140625" style="2" customWidth="1"/>
  </cols>
  <sheetData>
    <row r="1" ht="15" thickBot="1"/>
    <row r="2" spans="1:4" s="6" customFormat="1" ht="14.25">
      <c r="A2" s="134" t="str">
        <f>CONCATENATE("Table 5. Days Supplied per Dispensing by Year, Sex, and Age Group: ",B4," ")</f>
        <v>Table 5. Days Supplied per Dispensing by Year, Sex, and Age Group: DRONEDARONE HYDROCHLORIDE </v>
      </c>
      <c r="B2" s="135"/>
      <c r="C2" s="135"/>
      <c r="D2" s="136"/>
    </row>
    <row r="3" spans="1:4" s="6" customFormat="1" ht="4.5" customHeight="1">
      <c r="A3" s="43"/>
      <c r="B3" s="13"/>
      <c r="C3" s="13"/>
      <c r="D3" s="44"/>
    </row>
    <row r="4" spans="1:14" ht="28.5">
      <c r="A4" s="95" t="s">
        <v>11</v>
      </c>
      <c r="B4" s="103" t="s">
        <v>16</v>
      </c>
      <c r="C4" s="129" t="s">
        <v>25</v>
      </c>
      <c r="D4" s="131"/>
      <c r="E4" s="8"/>
      <c r="F4" s="8"/>
      <c r="G4" s="8"/>
      <c r="H4" s="8"/>
      <c r="I4" s="8"/>
      <c r="J4" s="8"/>
      <c r="K4" s="8"/>
      <c r="L4" s="8"/>
      <c r="M4" s="8"/>
      <c r="N4" s="8"/>
    </row>
    <row r="5" spans="1:4" ht="14.25">
      <c r="A5" s="5"/>
      <c r="B5" s="10"/>
      <c r="C5" s="122"/>
      <c r="D5" s="123"/>
    </row>
    <row r="6" spans="1:9" ht="14.25">
      <c r="A6" s="77" t="s">
        <v>78</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34.11721068249258</v>
      </c>
      <c r="E8"/>
      <c r="F8"/>
      <c r="G8"/>
      <c r="H8"/>
      <c r="I8"/>
    </row>
    <row r="9" spans="1:9" ht="14.25">
      <c r="A9" s="81"/>
      <c r="B9" s="81"/>
      <c r="C9" s="82" t="s">
        <v>20</v>
      </c>
      <c r="D9" s="106">
        <v>33.79959650302623</v>
      </c>
      <c r="E9"/>
      <c r="F9"/>
      <c r="G9"/>
      <c r="H9"/>
      <c r="I9"/>
    </row>
    <row r="10" spans="1:9" ht="14.25">
      <c r="A10" s="81"/>
      <c r="B10" s="75" t="s">
        <v>17</v>
      </c>
      <c r="C10" s="75" t="s">
        <v>21</v>
      </c>
      <c r="D10" s="107">
        <v>35.04588796185936</v>
      </c>
      <c r="E10"/>
      <c r="F10"/>
      <c r="G10"/>
      <c r="H10"/>
      <c r="I10"/>
    </row>
    <row r="11" spans="1:9" ht="14.25">
      <c r="A11" s="81"/>
      <c r="B11" s="81"/>
      <c r="C11" s="82" t="s">
        <v>20</v>
      </c>
      <c r="D11" s="106">
        <v>36.16087751371115</v>
      </c>
      <c r="E11"/>
      <c r="F11"/>
      <c r="G11"/>
      <c r="H11"/>
      <c r="I11"/>
    </row>
    <row r="12" spans="1:9" ht="14.25">
      <c r="A12" s="75">
        <v>2010</v>
      </c>
      <c r="B12" s="75" t="s">
        <v>14</v>
      </c>
      <c r="C12" s="75" t="s">
        <v>21</v>
      </c>
      <c r="D12" s="107">
        <v>35.346529427289525</v>
      </c>
      <c r="E12"/>
      <c r="F12"/>
      <c r="G12"/>
      <c r="H12"/>
      <c r="I12"/>
    </row>
    <row r="13" spans="1:9" ht="14.25">
      <c r="A13" s="81"/>
      <c r="B13" s="81"/>
      <c r="C13" s="82" t="s">
        <v>20</v>
      </c>
      <c r="D13" s="106">
        <v>33.724804886325074</v>
      </c>
      <c r="E13"/>
      <c r="F13"/>
      <c r="G13"/>
      <c r="H13"/>
      <c r="I13"/>
    </row>
    <row r="14" spans="1:9" ht="14.25">
      <c r="A14" s="81"/>
      <c r="B14" s="75" t="s">
        <v>17</v>
      </c>
      <c r="C14" s="75" t="s">
        <v>21</v>
      </c>
      <c r="D14" s="107">
        <v>35.0249500998004</v>
      </c>
      <c r="E14"/>
      <c r="F14"/>
      <c r="G14"/>
      <c r="H14"/>
      <c r="I14"/>
    </row>
    <row r="15" spans="1:9" ht="14.25">
      <c r="A15" s="83"/>
      <c r="B15" s="83"/>
      <c r="C15" s="84" t="s">
        <v>20</v>
      </c>
      <c r="D15" s="108">
        <v>35.84931834489357</v>
      </c>
      <c r="E15"/>
      <c r="F15"/>
      <c r="G15"/>
      <c r="H15"/>
      <c r="I15"/>
    </row>
    <row r="16" spans="1:4" ht="14.25">
      <c r="A16"/>
      <c r="B16"/>
      <c r="C16"/>
      <c r="D16"/>
    </row>
    <row r="17" spans="1:4" ht="14.25">
      <c r="A17"/>
      <c r="B17"/>
      <c r="C17"/>
      <c r="D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sheetData>
  <sheetProtection password="9108" sheet="1" objects="1" scenarios="1" pivotTables="0"/>
  <mergeCells count="3">
    <mergeCell ref="C4:D4"/>
    <mergeCell ref="C5:D5"/>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C000"/>
  </sheetPr>
  <dimension ref="A1:I44"/>
  <sheetViews>
    <sheetView showGridLines="0" view="pageLayout" workbookViewId="0" topLeftCell="A1">
      <selection activeCell="F39" sqref="F39"/>
    </sheetView>
  </sheetViews>
  <sheetFormatPr defaultColWidth="9.140625" defaultRowHeight="15"/>
  <cols>
    <col min="1" max="1" width="16.421875" style="0" customWidth="1"/>
    <col min="2" max="3" width="15.421875" style="0" customWidth="1"/>
    <col min="4" max="4" width="17.421875" style="0" customWidth="1"/>
    <col min="5" max="6" width="17.57421875" style="0" customWidth="1"/>
    <col min="7" max="9" width="30.8515625" style="0" customWidth="1"/>
    <col min="10" max="10" width="9.28125" style="0" customWidth="1"/>
    <col min="11" max="12" width="11.140625" style="0" customWidth="1"/>
    <col min="13" max="13" width="14.28125" style="0" customWidth="1"/>
    <col min="14" max="17" width="18.00390625" style="0" bestFit="1" customWidth="1"/>
  </cols>
  <sheetData>
    <row r="1" spans="7:9" ht="15" customHeight="1" thickBot="1">
      <c r="G1" s="12"/>
      <c r="H1" s="9"/>
      <c r="I1" s="9"/>
    </row>
    <row r="2" spans="1:7" s="2" customFormat="1" ht="13.5" customHeight="1">
      <c r="A2" s="137" t="s">
        <v>49</v>
      </c>
      <c r="B2" s="138"/>
      <c r="C2" s="138"/>
      <c r="D2" s="138"/>
      <c r="E2" s="138"/>
      <c r="F2" s="139"/>
      <c r="G2" s="1"/>
    </row>
    <row r="3" spans="1:7" s="2" customFormat="1" ht="4.5" customHeight="1">
      <c r="A3" s="19"/>
      <c r="B3" s="53"/>
      <c r="C3" s="53"/>
      <c r="D3" s="53"/>
      <c r="E3" s="53"/>
      <c r="F3" s="42"/>
      <c r="G3" s="1"/>
    </row>
    <row r="4" spans="1:7" s="2" customFormat="1" ht="13.5" customHeight="1">
      <c r="A4" s="19"/>
      <c r="B4" s="13"/>
      <c r="C4" s="13"/>
      <c r="D4" s="13"/>
      <c r="E4" s="13"/>
      <c r="F4" s="20"/>
      <c r="G4" s="1"/>
    </row>
    <row r="5" spans="1:7" s="2" customFormat="1" ht="13.5" customHeight="1">
      <c r="A5" s="77" t="s">
        <v>22</v>
      </c>
      <c r="B5" s="76"/>
      <c r="C5" s="76"/>
      <c r="D5" s="77" t="s">
        <v>11</v>
      </c>
      <c r="E5" s="76"/>
      <c r="F5" s="78"/>
      <c r="G5" s="1"/>
    </row>
    <row r="6" spans="1:7" s="2" customFormat="1" ht="28.5">
      <c r="A6" s="77" t="s">
        <v>2</v>
      </c>
      <c r="B6" s="77" t="s">
        <v>1</v>
      </c>
      <c r="C6" s="77" t="s">
        <v>0</v>
      </c>
      <c r="D6" s="110" t="s">
        <v>16</v>
      </c>
      <c r="E6" s="79" t="s">
        <v>15</v>
      </c>
      <c r="F6" s="80" t="s">
        <v>18</v>
      </c>
      <c r="G6" s="1"/>
    </row>
    <row r="7" spans="1:7" s="2" customFormat="1" ht="13.5" customHeight="1">
      <c r="A7" s="75">
        <v>2009</v>
      </c>
      <c r="B7" s="75" t="s">
        <v>14</v>
      </c>
      <c r="C7" s="75" t="s">
        <v>21</v>
      </c>
      <c r="D7" s="87">
        <v>296</v>
      </c>
      <c r="E7" s="88">
        <v>278</v>
      </c>
      <c r="F7" s="89">
        <v>70</v>
      </c>
      <c r="G7" s="1"/>
    </row>
    <row r="8" spans="1:7" s="2" customFormat="1" ht="13.5" customHeight="1">
      <c r="A8" s="81"/>
      <c r="B8" s="81"/>
      <c r="C8" s="82" t="s">
        <v>20</v>
      </c>
      <c r="D8" s="90">
        <v>718</v>
      </c>
      <c r="E8" s="7">
        <v>40</v>
      </c>
      <c r="F8" s="91">
        <v>9</v>
      </c>
      <c r="G8" s="1"/>
    </row>
    <row r="9" spans="1:7" s="2" customFormat="1" ht="13.5" customHeight="1">
      <c r="A9" s="81"/>
      <c r="B9" s="75" t="s">
        <v>17</v>
      </c>
      <c r="C9" s="75" t="s">
        <v>21</v>
      </c>
      <c r="D9" s="87">
        <v>763</v>
      </c>
      <c r="E9" s="88">
        <v>126</v>
      </c>
      <c r="F9" s="89">
        <v>77</v>
      </c>
      <c r="G9" s="1"/>
    </row>
    <row r="10" spans="1:7" s="2" customFormat="1" ht="13.5" customHeight="1">
      <c r="A10" s="81"/>
      <c r="B10" s="81"/>
      <c r="C10" s="82" t="s">
        <v>20</v>
      </c>
      <c r="D10" s="90">
        <v>778</v>
      </c>
      <c r="E10" s="7">
        <v>11</v>
      </c>
      <c r="F10" s="91">
        <v>5</v>
      </c>
      <c r="G10" s="1"/>
    </row>
    <row r="11" spans="1:7" s="2" customFormat="1" ht="13.5" customHeight="1">
      <c r="A11" s="75">
        <v>2010</v>
      </c>
      <c r="B11" s="75" t="s">
        <v>14</v>
      </c>
      <c r="C11" s="75" t="s">
        <v>21</v>
      </c>
      <c r="D11" s="87">
        <v>1058</v>
      </c>
      <c r="E11" s="88">
        <v>678</v>
      </c>
      <c r="F11" s="89">
        <v>87</v>
      </c>
      <c r="G11" s="1"/>
    </row>
    <row r="12" spans="1:7" s="2" customFormat="1" ht="13.5" customHeight="1">
      <c r="A12" s="81"/>
      <c r="B12" s="81"/>
      <c r="C12" s="82" t="s">
        <v>20</v>
      </c>
      <c r="D12" s="90">
        <v>4970</v>
      </c>
      <c r="E12" s="7">
        <v>99</v>
      </c>
      <c r="F12" s="91">
        <v>12</v>
      </c>
      <c r="G12" s="1"/>
    </row>
    <row r="13" spans="1:7" s="2" customFormat="1" ht="13.5" customHeight="1">
      <c r="A13" s="81"/>
      <c r="B13" s="75" t="s">
        <v>17</v>
      </c>
      <c r="C13" s="75" t="s">
        <v>21</v>
      </c>
      <c r="D13" s="87">
        <v>2495</v>
      </c>
      <c r="E13" s="88">
        <v>259</v>
      </c>
      <c r="F13" s="89">
        <v>101</v>
      </c>
      <c r="G13" s="1"/>
    </row>
    <row r="14" spans="1:7" s="2" customFormat="1" ht="13.5" customHeight="1">
      <c r="A14" s="83"/>
      <c r="B14" s="83"/>
      <c r="C14" s="84" t="s">
        <v>20</v>
      </c>
      <c r="D14" s="92">
        <v>4713</v>
      </c>
      <c r="E14" s="93">
        <v>26</v>
      </c>
      <c r="F14" s="94">
        <v>6</v>
      </c>
      <c r="G14" s="1"/>
    </row>
    <row r="15" spans="1:7" s="2" customFormat="1" ht="13.5" customHeight="1">
      <c r="A15" s="58"/>
      <c r="B15" s="13"/>
      <c r="C15" s="13"/>
      <c r="D15" s="13"/>
      <c r="E15" s="13"/>
      <c r="F15" s="58"/>
      <c r="G15" s="1"/>
    </row>
    <row r="16" spans="1:7" s="2" customFormat="1" ht="13.5" customHeight="1">
      <c r="A16" s="13"/>
      <c r="B16" s="13"/>
      <c r="C16" s="13"/>
      <c r="D16" s="13"/>
      <c r="E16" s="13"/>
      <c r="F16" s="13"/>
      <c r="G16" s="1"/>
    </row>
    <row r="17" spans="1:7" s="2" customFormat="1" ht="13.5" customHeight="1" thickBot="1">
      <c r="A17" s="13"/>
      <c r="B17" s="13"/>
      <c r="C17" s="13"/>
      <c r="D17" s="13"/>
      <c r="E17" s="13"/>
      <c r="F17" s="13"/>
      <c r="G17" s="1"/>
    </row>
    <row r="18" spans="1:7" s="2" customFormat="1" ht="13.5" customHeight="1">
      <c r="A18" s="137" t="s">
        <v>50</v>
      </c>
      <c r="B18" s="138"/>
      <c r="C18" s="138"/>
      <c r="D18" s="138"/>
      <c r="E18" s="138"/>
      <c r="F18" s="139"/>
      <c r="G18" s="1"/>
    </row>
    <row r="19" spans="1:7" s="2" customFormat="1" ht="4.5" customHeight="1">
      <c r="A19" s="18"/>
      <c r="F19" s="17"/>
      <c r="G19" s="1"/>
    </row>
    <row r="20" spans="1:7" s="2" customFormat="1" ht="13.5" customHeight="1">
      <c r="A20" s="77" t="s">
        <v>9</v>
      </c>
      <c r="B20" s="76"/>
      <c r="C20" s="76"/>
      <c r="D20" s="77" t="s">
        <v>11</v>
      </c>
      <c r="E20" s="76"/>
      <c r="F20" s="78"/>
      <c r="G20" s="1"/>
    </row>
    <row r="21" spans="1:7" s="2" customFormat="1" ht="28.5">
      <c r="A21" s="77" t="s">
        <v>2</v>
      </c>
      <c r="B21" s="77" t="s">
        <v>1</v>
      </c>
      <c r="C21" s="77" t="s">
        <v>0</v>
      </c>
      <c r="D21" s="110" t="s">
        <v>16</v>
      </c>
      <c r="E21" s="79" t="s">
        <v>15</v>
      </c>
      <c r="F21" s="80" t="s">
        <v>18</v>
      </c>
      <c r="G21" s="1"/>
    </row>
    <row r="22" spans="1:7" s="2" customFormat="1" ht="13.5" customHeight="1">
      <c r="A22" s="75">
        <v>2009</v>
      </c>
      <c r="B22" s="75" t="s">
        <v>14</v>
      </c>
      <c r="C22" s="75" t="s">
        <v>21</v>
      </c>
      <c r="D22" s="87">
        <v>22995</v>
      </c>
      <c r="E22" s="88">
        <v>30287</v>
      </c>
      <c r="F22" s="89">
        <v>3104</v>
      </c>
      <c r="G22" s="1"/>
    </row>
    <row r="23" spans="1:7" s="2" customFormat="1" ht="13.5" customHeight="1">
      <c r="A23" s="81"/>
      <c r="B23" s="81"/>
      <c r="C23" s="82" t="s">
        <v>20</v>
      </c>
      <c r="D23" s="90">
        <v>50260</v>
      </c>
      <c r="E23" s="7">
        <v>4653</v>
      </c>
      <c r="F23" s="91">
        <v>438</v>
      </c>
      <c r="G23" s="1"/>
    </row>
    <row r="24" spans="1:7" s="2" customFormat="1" ht="13.5" customHeight="1">
      <c r="A24" s="81"/>
      <c r="B24" s="75" t="s">
        <v>17</v>
      </c>
      <c r="C24" s="75" t="s">
        <v>21</v>
      </c>
      <c r="D24" s="87">
        <v>58807</v>
      </c>
      <c r="E24" s="88">
        <v>11988</v>
      </c>
      <c r="F24" s="89">
        <v>3306</v>
      </c>
      <c r="G24" s="1"/>
    </row>
    <row r="25" spans="1:7" s="2" customFormat="1" ht="13.5" customHeight="1">
      <c r="A25" s="81"/>
      <c r="B25" s="81"/>
      <c r="C25" s="82" t="s">
        <v>20</v>
      </c>
      <c r="D25" s="90">
        <v>59340</v>
      </c>
      <c r="E25" s="7">
        <v>1176</v>
      </c>
      <c r="F25" s="91">
        <v>140</v>
      </c>
      <c r="G25" s="1"/>
    </row>
    <row r="26" spans="1:7" s="2" customFormat="1" ht="13.5" customHeight="1">
      <c r="A26" s="75">
        <v>2010</v>
      </c>
      <c r="B26" s="75" t="s">
        <v>14</v>
      </c>
      <c r="C26" s="75" t="s">
        <v>21</v>
      </c>
      <c r="D26" s="87">
        <v>133928</v>
      </c>
      <c r="E26" s="88">
        <v>99384</v>
      </c>
      <c r="F26" s="89">
        <v>5195</v>
      </c>
      <c r="G26" s="1"/>
    </row>
    <row r="27" spans="1:7" s="2" customFormat="1" ht="13.5" customHeight="1">
      <c r="A27" s="81"/>
      <c r="B27" s="81"/>
      <c r="C27" s="82" t="s">
        <v>20</v>
      </c>
      <c r="D27" s="90">
        <v>596322</v>
      </c>
      <c r="E27" s="7">
        <v>11905</v>
      </c>
      <c r="F27" s="91">
        <v>756</v>
      </c>
      <c r="G27" s="1"/>
    </row>
    <row r="28" spans="1:7" s="2" customFormat="1" ht="13.5" customHeight="1">
      <c r="A28" s="81"/>
      <c r="B28" s="75" t="s">
        <v>17</v>
      </c>
      <c r="C28" s="75" t="s">
        <v>21</v>
      </c>
      <c r="D28" s="87">
        <v>315855</v>
      </c>
      <c r="E28" s="88">
        <v>39075</v>
      </c>
      <c r="F28" s="89">
        <v>5408</v>
      </c>
      <c r="G28" s="1"/>
    </row>
    <row r="29" spans="1:7" s="2" customFormat="1" ht="13.5" customHeight="1">
      <c r="A29" s="83"/>
      <c r="B29" s="83"/>
      <c r="C29" s="84" t="s">
        <v>20</v>
      </c>
      <c r="D29" s="92">
        <v>599544</v>
      </c>
      <c r="E29" s="93">
        <v>3756</v>
      </c>
      <c r="F29" s="94">
        <v>200</v>
      </c>
      <c r="G29" s="1"/>
    </row>
    <row r="30" spans="1:7" s="2" customFormat="1" ht="13.5" customHeight="1">
      <c r="A30" s="13"/>
      <c r="B30" s="13"/>
      <c r="C30" s="13"/>
      <c r="D30" s="13"/>
      <c r="E30" s="13"/>
      <c r="F30" s="13"/>
      <c r="G30" s="1"/>
    </row>
    <row r="31" spans="1:7" s="2" customFormat="1" ht="13.5" customHeight="1">
      <c r="A31" s="13"/>
      <c r="B31" s="13"/>
      <c r="C31" s="13"/>
      <c r="D31" s="13"/>
      <c r="E31" s="13"/>
      <c r="F31" s="13"/>
      <c r="G31" s="1"/>
    </row>
    <row r="32" spans="1:6" s="2" customFormat="1" ht="15" thickBot="1">
      <c r="A32"/>
      <c r="B32"/>
      <c r="C32"/>
      <c r="D32"/>
      <c r="E32"/>
      <c r="F32"/>
    </row>
    <row r="33" spans="1:6" ht="14.25">
      <c r="A33" s="137" t="s">
        <v>51</v>
      </c>
      <c r="B33" s="138"/>
      <c r="C33" s="138"/>
      <c r="D33" s="138"/>
      <c r="E33" s="138"/>
      <c r="F33" s="139"/>
    </row>
    <row r="34" spans="1:6" ht="4.5" customHeight="1">
      <c r="A34" s="18"/>
      <c r="B34" s="2"/>
      <c r="C34" s="2"/>
      <c r="D34" s="2"/>
      <c r="E34" s="2"/>
      <c r="F34" s="17"/>
    </row>
    <row r="35" spans="1:6" ht="14.25">
      <c r="A35" s="77" t="s">
        <v>10</v>
      </c>
      <c r="B35" s="76"/>
      <c r="C35" s="76"/>
      <c r="D35" s="77" t="s">
        <v>11</v>
      </c>
      <c r="E35" s="76"/>
      <c r="F35" s="78"/>
    </row>
    <row r="36" spans="1:6" ht="28.5">
      <c r="A36" s="77" t="s">
        <v>2</v>
      </c>
      <c r="B36" s="77" t="s">
        <v>1</v>
      </c>
      <c r="C36" s="77" t="s">
        <v>0</v>
      </c>
      <c r="D36" s="110" t="s">
        <v>16</v>
      </c>
      <c r="E36" s="79" t="s">
        <v>15</v>
      </c>
      <c r="F36" s="80" t="s">
        <v>18</v>
      </c>
    </row>
    <row r="37" spans="1:6" ht="14.25">
      <c r="A37" s="75">
        <v>2009</v>
      </c>
      <c r="B37" s="75" t="s">
        <v>14</v>
      </c>
      <c r="C37" s="75" t="s">
        <v>21</v>
      </c>
      <c r="D37" s="87">
        <v>674</v>
      </c>
      <c r="E37" s="88">
        <v>965</v>
      </c>
      <c r="F37" s="89">
        <v>98</v>
      </c>
    </row>
    <row r="38" spans="1:6" ht="14.25">
      <c r="A38" s="81"/>
      <c r="B38" s="81"/>
      <c r="C38" s="82" t="s">
        <v>20</v>
      </c>
      <c r="D38" s="90">
        <v>1487</v>
      </c>
      <c r="E38" s="7">
        <v>150</v>
      </c>
      <c r="F38" s="91">
        <v>19</v>
      </c>
    </row>
    <row r="39" spans="1:6" ht="14.25">
      <c r="A39" s="81"/>
      <c r="B39" s="75" t="s">
        <v>17</v>
      </c>
      <c r="C39" s="75" t="s">
        <v>21</v>
      </c>
      <c r="D39" s="87">
        <v>1678</v>
      </c>
      <c r="E39" s="88">
        <v>385</v>
      </c>
      <c r="F39" s="89">
        <v>109</v>
      </c>
    </row>
    <row r="40" spans="1:6" ht="14.25">
      <c r="A40" s="81"/>
      <c r="B40" s="81"/>
      <c r="C40" s="82" t="s">
        <v>20</v>
      </c>
      <c r="D40" s="90">
        <v>1641</v>
      </c>
      <c r="E40" s="7">
        <v>34</v>
      </c>
      <c r="F40" s="91">
        <v>5</v>
      </c>
    </row>
    <row r="41" spans="1:6" ht="14.25">
      <c r="A41" s="75">
        <v>2010</v>
      </c>
      <c r="B41" s="75" t="s">
        <v>14</v>
      </c>
      <c r="C41" s="75" t="s">
        <v>21</v>
      </c>
      <c r="D41" s="87">
        <v>3789</v>
      </c>
      <c r="E41" s="88">
        <v>2948</v>
      </c>
      <c r="F41" s="89">
        <v>127</v>
      </c>
    </row>
    <row r="42" spans="1:6" ht="14.25">
      <c r="A42" s="81"/>
      <c r="B42" s="81"/>
      <c r="C42" s="82" t="s">
        <v>20</v>
      </c>
      <c r="D42" s="90">
        <v>17682</v>
      </c>
      <c r="E42" s="7">
        <v>409</v>
      </c>
      <c r="F42" s="91">
        <v>26</v>
      </c>
    </row>
    <row r="43" spans="1:6" ht="14.25">
      <c r="A43" s="81"/>
      <c r="B43" s="75" t="s">
        <v>17</v>
      </c>
      <c r="C43" s="75" t="s">
        <v>21</v>
      </c>
      <c r="D43" s="87">
        <v>9018</v>
      </c>
      <c r="E43" s="88">
        <v>1146</v>
      </c>
      <c r="F43" s="89">
        <v>147</v>
      </c>
    </row>
    <row r="44" spans="1:6" ht="14.25">
      <c r="A44" s="83"/>
      <c r="B44" s="83"/>
      <c r="C44" s="84" t="s">
        <v>20</v>
      </c>
      <c r="D44" s="92">
        <v>16724</v>
      </c>
      <c r="E44" s="93">
        <v>115</v>
      </c>
      <c r="F44" s="94">
        <v>9</v>
      </c>
    </row>
  </sheetData>
  <sheetProtection password="9108" sheet="1" objects="1" scenarios="1" pivotTables="0"/>
  <mergeCells count="3">
    <mergeCell ref="A2:F2"/>
    <mergeCell ref="A33:F33"/>
    <mergeCell ref="A18:F18"/>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D15"/>
  <sheetViews>
    <sheetView showGridLines="0" view="pageLayout" workbookViewId="0" topLeftCell="A1">
      <selection activeCell="D9" sqref="D9"/>
    </sheetView>
  </sheetViews>
  <sheetFormatPr defaultColWidth="9.140625" defaultRowHeight="15"/>
  <cols>
    <col min="1" max="1" width="21.140625" style="0" customWidth="1"/>
    <col min="2" max="2" width="19.140625" style="0" customWidth="1"/>
    <col min="3" max="4" width="29.140625" style="0" customWidth="1"/>
  </cols>
  <sheetData>
    <row r="1" spans="1:4" s="2" customFormat="1" ht="15" thickBot="1">
      <c r="A1" s="32"/>
      <c r="B1" s="32"/>
      <c r="C1" s="32"/>
      <c r="D1" s="32"/>
    </row>
    <row r="2" spans="1:4" ht="14.25">
      <c r="A2" s="124" t="str">
        <f>CONCATENATE("Table 7. Prevalence Rate (Users per 1000 Enrollees) by Year, Sex, and Age Group:  ",B4,"")</f>
        <v>Table 7. Prevalence Rate (Users per 1000 Enrollees) by Year, Sex, and Age Group:  DRONEDARONE HYDROCHLORIDE</v>
      </c>
      <c r="B2" s="125"/>
      <c r="C2" s="125"/>
      <c r="D2" s="126"/>
    </row>
    <row r="3" spans="1:4" s="2" customFormat="1" ht="4.5" customHeight="1">
      <c r="A3" s="40"/>
      <c r="B3" s="13"/>
      <c r="C3" s="13"/>
      <c r="D3" s="41"/>
    </row>
    <row r="4" spans="1:4" ht="28.5">
      <c r="A4" s="85" t="s">
        <v>11</v>
      </c>
      <c r="B4" s="103" t="s">
        <v>16</v>
      </c>
      <c r="C4" s="54"/>
      <c r="D4" s="56"/>
    </row>
    <row r="5" spans="1:4" ht="14.25">
      <c r="A5" s="18"/>
      <c r="D5" s="55"/>
    </row>
    <row r="6" spans="1:4" ht="14.25">
      <c r="A6" s="77" t="s">
        <v>75</v>
      </c>
      <c r="B6" s="76"/>
      <c r="C6" s="76"/>
      <c r="D6" s="96"/>
    </row>
    <row r="7" spans="1:4" ht="14.25">
      <c r="A7" s="77" t="s">
        <v>2</v>
      </c>
      <c r="B7" s="77" t="s">
        <v>1</v>
      </c>
      <c r="C7" s="77" t="s">
        <v>0</v>
      </c>
      <c r="D7" s="96"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1">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2012-06-14T16:49:52Z</cp:lastPrinted>
  <dcterms:created xsi:type="dcterms:W3CDTF">2011-08-04T14:41:58Z</dcterms:created>
  <dcterms:modified xsi:type="dcterms:W3CDTF">2018-03-06T19:09:43Z</dcterms:modified>
  <cp:category/>
  <cp:version/>
  <cp:contentType/>
  <cp:contentStatus/>
</cp:coreProperties>
</file>