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56" activeTab="0"/>
  </bookViews>
  <sheets>
    <sheet name="Disclaimer" sheetId="1" r:id="rId1"/>
    <sheet name="Overview" sheetId="2" r:id="rId2"/>
    <sheet name="Codes_queried" sheetId="3" r:id="rId3"/>
    <sheet name="Summary-Counts" sheetId="4" r:id="rId4"/>
    <sheet name="Summary-Prevrate" sheetId="5" r:id="rId5"/>
    <sheet name="Summary-EvtperPat" sheetId="6" r:id="rId6"/>
    <sheet name="NMBR-Table" sheetId="7" r:id="rId7"/>
    <sheet name="NMBR-Chart" sheetId="8" r:id="rId8"/>
    <sheet name="PR-Table1" sheetId="9" r:id="rId9"/>
    <sheet name="PR-Chart1" sheetId="10" r:id="rId10"/>
    <sheet name="PR-Table2" sheetId="11" r:id="rId11"/>
    <sheet name="PR-Chart2" sheetId="12" r:id="rId12"/>
    <sheet name="EvperPat-Table" sheetId="13" r:id="rId13"/>
    <sheet name="EvperPat-Chart" sheetId="14" r:id="rId14"/>
  </sheets>
  <definedNames/>
  <calcPr fullCalcOnLoad="1"/>
  <pivotCaches>
    <pivotCache cacheId="2" r:id="rId15"/>
    <pivotCache cacheId="3" r:id="rId16"/>
    <pivotCache cacheId="1" r:id="rId17"/>
  </pivotCaches>
</workbook>
</file>

<file path=xl/sharedStrings.xml><?xml version="1.0" encoding="utf-8"?>
<sst xmlns="http://schemas.openxmlformats.org/spreadsheetml/2006/main" count="99" uniqueCount="66">
  <si>
    <t>Overview</t>
  </si>
  <si>
    <t>Query Description</t>
  </si>
  <si>
    <t>Summary-counts</t>
  </si>
  <si>
    <t>Table of aggregate count of patients, events (procedures), and enrolled members by year. Use the filter at the top to select a different procedure code to be represented.</t>
  </si>
  <si>
    <t>Summary-prevrate</t>
  </si>
  <si>
    <t>Summary-evntsprpat</t>
  </si>
  <si>
    <t>Chart of the data represented in the prior tab. Use the filter at the top of the previous tab  to select a different procedure code to be represented.</t>
  </si>
  <si>
    <t>Chart of the data represented in the prior tab. Use the filter at the top of the prior tab to select a different procedure code to be represented.</t>
  </si>
  <si>
    <t>Notes:</t>
  </si>
  <si>
    <t>Period</t>
  </si>
  <si>
    <t xml:space="preserve">D9920 </t>
  </si>
  <si>
    <t>BEHAVIOR MANAGEMENT BY REPORT</t>
  </si>
  <si>
    <t xml:space="preserve">D1320 </t>
  </si>
  <si>
    <t>TOBACCO COUNSELING FOR THE CONTROL AND PREVENTION OF ORAL DISEASE</t>
  </si>
  <si>
    <t>Procedure Name</t>
  </si>
  <si>
    <t>Total</t>
  </si>
  <si>
    <t>Data</t>
  </si>
  <si>
    <t>Sum of Patients</t>
  </si>
  <si>
    <t>Sum of Events</t>
  </si>
  <si>
    <t>Selecting procedure here will update table below. Select only one procedure.</t>
  </si>
  <si>
    <t>Prevalence Rate (Patients per 100,000 Enrolees)</t>
  </si>
  <si>
    <t>Sum of Events per Patient</t>
  </si>
  <si>
    <t>Internal MSOC Tracking Number</t>
  </si>
  <si>
    <t>MSY3_STR122</t>
  </si>
  <si>
    <t>Events per 1,000,000 Days Covered</t>
  </si>
  <si>
    <t>Patients per 100,000 Enrolees</t>
  </si>
  <si>
    <t>Prevalence Rate (Events per 1,000,000 Days Covered)</t>
  </si>
  <si>
    <t>Procedure Code</t>
  </si>
  <si>
    <t>Description</t>
  </si>
  <si>
    <t>Codes_queried</t>
  </si>
  <si>
    <t>List of procedure codes included in this report.</t>
  </si>
  <si>
    <t>NMBR-Table</t>
  </si>
  <si>
    <t>NMBR-Chart</t>
  </si>
  <si>
    <t>PR-Table1</t>
  </si>
  <si>
    <t>PR-Chart1</t>
  </si>
  <si>
    <t>EvntsPrPat-Table</t>
  </si>
  <si>
    <t>EvntsPrPat-Chart</t>
  </si>
  <si>
    <t>Table of count of patients by year. Use the filter at the top to select a different procedure code to be represented.</t>
  </si>
  <si>
    <t>Table of prevalence rate (number of patients per 100,000 enrollees) by year. Use the filter at the top to select a different procedure code to be represented.</t>
  </si>
  <si>
    <t>PR-Table2</t>
  </si>
  <si>
    <t>PR-Chart2</t>
  </si>
  <si>
    <t>Table of prevalence rate (number of events per 1,000,000 days covered) by year. Use the filter at the top to select a different procedure code to be represented.</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</si>
  <si>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a procedure A in 2007 may also have had procedure B in 2007. Adding across those 2 procedure codes would double-count that person. </t>
  </si>
  <si>
    <t>'Events per Patient</t>
  </si>
  <si>
    <t>Sum of Total Enrollment in Strata (Members)</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</si>
  <si>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</si>
  <si>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</si>
  <si>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</si>
  <si>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</si>
  <si>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</si>
  <si>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</si>
  <si>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</si>
  <si>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</si>
  <si>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</si>
  <si>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</si>
  <si>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</si>
  <si>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</si>
  <si>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</si>
  <si>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</si>
  <si>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</si>
  <si>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the occurrence of codes for "behavior management by report" (HCPCS code D9920) and "tobacco counseling for the control and prevention of oral disease" (HCPCS code D1320).</t>
  </si>
  <si>
    <r>
      <t xml:space="preserve">This report describes counts and prevalence of two procedure codes for "behavior management by report" and "tobacco counseling for the control and prevention of oral disease" (see next sheet for codes queried) in the Mini-Sentinel Distributed Database. These results were generated using the Mini-Sentinel Distributed Query Tool. The queries were run against the Healthcare Common Procedure Coding System (HCPCS) Summary Table and </t>
    </r>
    <r>
      <rPr>
        <sz val="11"/>
        <color indexed="8"/>
        <rFont val="Calibri"/>
        <family val="2"/>
      </rPr>
      <t>distributed on 9/17/2012 to 16 Data Partners; this report includes data from 16 Data Partners. Queries were run in any care setting. Please review the notes below.</t>
    </r>
  </si>
  <si>
    <t>Table of prevalence rates (number of patients per 100,000 enrollees and number of events per 1,000,000 days covered) by year. Use the filter at the top to select a different procedure code to be represented.</t>
  </si>
  <si>
    <t>Table of the number of events (procedures) per patient by year. Use the filter at the top to select a different procedure code to be represented.</t>
  </si>
  <si>
    <t>Table of the number of events per patient by year. Use the filter at the top to select a different procedure code to be represented.</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</si>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</sst>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1"/>
      <color theme="1"/>
      <name val="Calibri"/>
      <family val="2"/>
    </font>
    <font>
      <sz val="11"/>
      <color indexed="8"/>
      <name val="Calibri"/>
      <family val="2"/>
    </font>
    <font>
      <b/>
      <u val="single"/>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sz val="12"/>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ck"/>
      <bottom style="thin"/>
    </border>
    <border>
      <left style="thin"/>
      <right/>
      <top style="thick"/>
      <bottom style="thin"/>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color indexed="63"/>
      </top>
      <bottom style="thin"/>
    </border>
    <border>
      <left style="thin">
        <color indexed="8"/>
      </left>
      <right>
        <color indexed="63"/>
      </right>
      <top style="thin"/>
      <bottom style="thin"/>
    </border>
    <border>
      <left style="thin">
        <color indexed="8"/>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thin">
        <color indexed="8"/>
      </right>
      <top style="medium">
        <color indexed="8"/>
      </top>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medium"/>
      <bottom style="thin"/>
    </border>
    <border>
      <left style="thin">
        <color rgb="FF999999"/>
      </left>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style="thin"/>
      <right>
        <color indexed="63"/>
      </right>
      <top style="thin">
        <color rgb="FF999999"/>
      </top>
      <bottom>
        <color indexed="63"/>
      </bottom>
    </border>
    <border>
      <left>
        <color indexed="63"/>
      </left>
      <right>
        <color indexed="63"/>
      </right>
      <top style="thin">
        <color rgb="FF999999"/>
      </top>
      <bottom>
        <color indexed="63"/>
      </bottom>
    </border>
    <border>
      <left style="thin"/>
      <right style="thin"/>
      <top style="thin">
        <color rgb="FF999999"/>
      </top>
      <bottom style="thin"/>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2">
    <xf numFmtId="0" fontId="0" fillId="0" borderId="0" xfId="0" applyFont="1" applyAlignment="1">
      <alignment/>
    </xf>
    <xf numFmtId="0" fontId="0" fillId="0" borderId="0" xfId="0" applyFill="1" applyAlignment="1">
      <alignment/>
    </xf>
    <xf numFmtId="0" fontId="0" fillId="0" borderId="10" xfId="0" applyBorder="1" applyAlignment="1">
      <alignment/>
    </xf>
    <xf numFmtId="0" fontId="0" fillId="0" borderId="0" xfId="0" applyAlignment="1">
      <alignment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15" xfId="0" applyBorder="1" applyAlignment="1">
      <alignment wrapText="1"/>
    </xf>
    <xf numFmtId="0" fontId="0" fillId="0" borderId="16" xfId="0" applyBorder="1" applyAlignment="1">
      <alignment wrapText="1"/>
    </xf>
    <xf numFmtId="0" fontId="0" fillId="0" borderId="13"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0" xfId="0" applyFill="1" applyBorder="1" applyAlignment="1">
      <alignment wrapText="1"/>
    </xf>
    <xf numFmtId="0" fontId="46" fillId="0" borderId="21" xfId="0" applyFont="1" applyFill="1" applyBorder="1" applyAlignment="1">
      <alignment vertical="top"/>
    </xf>
    <xf numFmtId="0" fontId="47" fillId="0" borderId="22" xfId="0" applyFont="1" applyFill="1" applyBorder="1" applyAlignment="1">
      <alignment horizontal="left" vertical="top"/>
    </xf>
    <xf numFmtId="0" fontId="0" fillId="0" borderId="22" xfId="0" applyFill="1" applyBorder="1" applyAlignment="1">
      <alignment horizontal="left" vertical="top" wrapText="1"/>
    </xf>
    <xf numFmtId="0" fontId="2" fillId="0" borderId="22" xfId="0" applyFont="1" applyFill="1" applyBorder="1" applyAlignment="1">
      <alignment horizontal="left" vertical="top" wrapText="1"/>
    </xf>
    <xf numFmtId="0" fontId="3" fillId="0" borderId="22" xfId="53" applyFont="1" applyFill="1" applyBorder="1" applyAlignment="1" applyProtection="1">
      <alignment horizontal="left" vertical="top"/>
      <protection/>
    </xf>
    <xf numFmtId="0" fontId="3" fillId="0" borderId="22" xfId="53" applyFont="1" applyFill="1" applyBorder="1" applyAlignment="1" applyProtection="1">
      <alignment horizontal="left" vertical="top" wrapText="1"/>
      <protection/>
    </xf>
    <xf numFmtId="0" fontId="0" fillId="0" borderId="0" xfId="0" applyFill="1" applyBorder="1" applyAlignment="1">
      <alignment/>
    </xf>
    <xf numFmtId="3" fontId="0" fillId="0" borderId="0" xfId="0" applyNumberFormat="1" applyAlignment="1">
      <alignment wrapText="1"/>
    </xf>
    <xf numFmtId="0" fontId="0" fillId="0" borderId="23" xfId="0" applyBorder="1" applyAlignment="1">
      <alignment/>
    </xf>
    <xf numFmtId="0" fontId="0" fillId="0" borderId="17" xfId="0" applyBorder="1" applyAlignment="1">
      <alignment/>
    </xf>
    <xf numFmtId="0" fontId="0" fillId="0" borderId="14" xfId="0" applyBorder="1" applyAlignment="1">
      <alignment/>
    </xf>
    <xf numFmtId="0" fontId="0" fillId="0" borderId="16" xfId="0" applyBorder="1" applyAlignment="1">
      <alignment/>
    </xf>
    <xf numFmtId="0" fontId="0" fillId="0" borderId="24" xfId="0" applyBorder="1" applyAlignment="1">
      <alignment/>
    </xf>
    <xf numFmtId="0" fontId="0" fillId="0" borderId="25" xfId="0" applyBorder="1" applyAlignment="1">
      <alignment wrapText="1"/>
    </xf>
    <xf numFmtId="0" fontId="3" fillId="0" borderId="26" xfId="53" applyFont="1" applyFill="1" applyBorder="1" applyAlignment="1" applyProtection="1">
      <alignment horizontal="left" vertical="top"/>
      <protection/>
    </xf>
    <xf numFmtId="0" fontId="0" fillId="0" borderId="26" xfId="0" applyFill="1" applyBorder="1" applyAlignment="1">
      <alignment horizontal="left" vertical="top" wrapText="1"/>
    </xf>
    <xf numFmtId="0" fontId="3" fillId="0" borderId="27" xfId="53" applyFont="1" applyFill="1" applyBorder="1" applyAlignment="1" applyProtection="1">
      <alignment horizontal="left" vertical="top"/>
      <protection/>
    </xf>
    <xf numFmtId="0" fontId="0" fillId="0" borderId="27" xfId="0" applyFill="1" applyBorder="1" applyAlignment="1">
      <alignment horizontal="left" vertical="top" wrapText="1"/>
    </xf>
    <xf numFmtId="0" fontId="3" fillId="0" borderId="28" xfId="53" applyFont="1" applyFill="1" applyBorder="1" applyAlignment="1" applyProtection="1">
      <alignment horizontal="left" vertical="top"/>
      <protection/>
    </xf>
    <xf numFmtId="0" fontId="0" fillId="0" borderId="28" xfId="0" applyFill="1" applyBorder="1" applyAlignment="1">
      <alignment horizontal="left" vertical="top" wrapText="1"/>
    </xf>
    <xf numFmtId="0" fontId="0" fillId="0" borderId="29" xfId="0" applyBorder="1" applyAlignment="1">
      <alignment wrapText="1"/>
    </xf>
    <xf numFmtId="0" fontId="0" fillId="0" borderId="30" xfId="0" applyBorder="1" applyAlignment="1">
      <alignment/>
    </xf>
    <xf numFmtId="0" fontId="46" fillId="0" borderId="0" xfId="0" applyFont="1" applyAlignment="1">
      <alignment wrapText="1"/>
    </xf>
    <xf numFmtId="0" fontId="0" fillId="0" borderId="0" xfId="0" applyFont="1" applyAlignment="1">
      <alignment wrapText="1"/>
    </xf>
    <xf numFmtId="0" fontId="48"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4" fillId="0" borderId="0" xfId="0" applyFont="1" applyAlignment="1">
      <alignment horizontal="left" vertical="top" wrapText="1"/>
    </xf>
    <xf numFmtId="0" fontId="44" fillId="0" borderId="0" xfId="0" applyFont="1" applyAlignment="1">
      <alignment horizontal="left" wrapText="1"/>
    </xf>
    <xf numFmtId="0" fontId="48"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1" xfId="0" applyBorder="1" applyAlignment="1">
      <alignment/>
    </xf>
    <xf numFmtId="0" fontId="0" fillId="0" borderId="31" xfId="0" applyBorder="1" applyAlignment="1">
      <alignment wrapText="1"/>
    </xf>
    <xf numFmtId="0" fontId="0" fillId="0" borderId="17" xfId="0" applyBorder="1" applyAlignment="1">
      <alignment wrapText="1"/>
    </xf>
    <xf numFmtId="0" fontId="0" fillId="0" borderId="22" xfId="0" applyBorder="1" applyAlignment="1">
      <alignment wrapText="1"/>
    </xf>
    <xf numFmtId="0" fontId="44" fillId="0" borderId="32" xfId="0" applyFont="1" applyBorder="1" applyAlignment="1">
      <alignment wrapText="1"/>
    </xf>
    <xf numFmtId="0" fontId="44" fillId="0" borderId="33" xfId="0" applyFont="1" applyBorder="1" applyAlignment="1">
      <alignment wrapText="1"/>
    </xf>
    <xf numFmtId="0" fontId="44" fillId="0" borderId="34" xfId="0" applyFont="1"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44" fillId="0" borderId="24" xfId="0" applyFont="1" applyBorder="1" applyAlignment="1">
      <alignment wrapText="1"/>
    </xf>
    <xf numFmtId="0" fontId="44" fillId="0" borderId="38" xfId="0" applyFont="1" applyBorder="1" applyAlignment="1">
      <alignment wrapText="1"/>
    </xf>
    <xf numFmtId="0" fontId="44" fillId="0" borderId="25" xfId="0" applyFont="1" applyBorder="1" applyAlignment="1">
      <alignment wrapText="1"/>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wrapText="1"/>
    </xf>
    <xf numFmtId="0" fontId="0" fillId="0" borderId="39" xfId="0" applyBorder="1" applyAlignment="1">
      <alignment wrapText="1"/>
    </xf>
    <xf numFmtId="0" fontId="0" fillId="0" borderId="45"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6" xfId="0" applyBorder="1" applyAlignment="1">
      <alignment wrapText="1"/>
    </xf>
    <xf numFmtId="0" fontId="0" fillId="0" borderId="41" xfId="0" applyBorder="1" applyAlignment="1">
      <alignment wrapText="1"/>
    </xf>
    <xf numFmtId="0" fontId="0" fillId="0" borderId="47" xfId="0" applyBorder="1" applyAlignment="1">
      <alignment/>
    </xf>
    <xf numFmtId="0" fontId="0" fillId="0" borderId="47" xfId="0" applyBorder="1" applyAlignment="1">
      <alignment wrapText="1"/>
    </xf>
    <xf numFmtId="3" fontId="0" fillId="0" borderId="39" xfId="0" applyNumberFormat="1" applyBorder="1" applyAlignment="1">
      <alignment wrapText="1"/>
    </xf>
    <xf numFmtId="3" fontId="0" fillId="0" borderId="46" xfId="0" applyNumberFormat="1" applyBorder="1" applyAlignment="1">
      <alignment wrapText="1"/>
    </xf>
    <xf numFmtId="3" fontId="0" fillId="0" borderId="41" xfId="0" applyNumberFormat="1" applyBorder="1" applyAlignment="1">
      <alignment wrapText="1"/>
    </xf>
    <xf numFmtId="3" fontId="0" fillId="0" borderId="42" xfId="0" applyNumberFormat="1" applyBorder="1" applyAlignment="1">
      <alignment wrapText="1"/>
    </xf>
    <xf numFmtId="3" fontId="0" fillId="0" borderId="48" xfId="0" applyNumberFormat="1" applyBorder="1" applyAlignment="1">
      <alignment wrapText="1"/>
    </xf>
    <xf numFmtId="3" fontId="0" fillId="0" borderId="43" xfId="0" applyNumberFormat="1" applyBorder="1" applyAlignment="1">
      <alignment wrapText="1"/>
    </xf>
    <xf numFmtId="3" fontId="0" fillId="0" borderId="49" xfId="0" applyNumberFormat="1" applyBorder="1" applyAlignment="1">
      <alignment wrapText="1"/>
    </xf>
    <xf numFmtId="3" fontId="0" fillId="0" borderId="50" xfId="0" applyNumberFormat="1" applyBorder="1" applyAlignment="1">
      <alignment wrapText="1"/>
    </xf>
    <xf numFmtId="2" fontId="0" fillId="0" borderId="39" xfId="0" applyNumberFormat="1"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8" xfId="0" applyNumberFormat="1" applyBorder="1" applyAlignment="1">
      <alignment/>
    </xf>
    <xf numFmtId="2" fontId="0" fillId="0" borderId="43" xfId="0" applyNumberFormat="1" applyBorder="1" applyAlignment="1">
      <alignment/>
    </xf>
    <xf numFmtId="2" fontId="0" fillId="0" borderId="50" xfId="0" applyNumberFormat="1" applyBorder="1" applyAlignment="1">
      <alignment/>
    </xf>
    <xf numFmtId="0" fontId="0" fillId="0" borderId="51" xfId="0"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51" xfId="0" applyBorder="1" applyAlignment="1">
      <alignment wrapText="1"/>
    </xf>
    <xf numFmtId="3" fontId="0" fillId="0" borderId="51" xfId="0" applyNumberFormat="1" applyBorder="1" applyAlignment="1">
      <alignment wrapText="1"/>
    </xf>
    <xf numFmtId="3" fontId="0" fillId="0" borderId="52" xfId="0" applyNumberFormat="1" applyBorder="1" applyAlignment="1">
      <alignment wrapText="1"/>
    </xf>
    <xf numFmtId="3" fontId="0" fillId="0" borderId="53" xfId="0" applyNumberFormat="1" applyBorder="1" applyAlignment="1">
      <alignment wrapText="1"/>
    </xf>
    <xf numFmtId="0" fontId="0" fillId="0" borderId="47"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alignment wrapText="1" readingOrder="0"/>
      <border/>
    </dxf>
    <dxf>
      <border>
        <left style="thin"/>
        <right style="thin"/>
        <bottom style="thin"/>
      </border>
    </dxf>
    <dxf>
      <numFmt numFmtId="3" formatCode="#,##0"/>
      <border/>
    </dxf>
    <dxf>
      <numFmt numFmtId="2" formatCode="0.00"/>
      <border/>
    </dxf>
    <dxf>
      <border>
        <left style="thin">
          <color rgb="FF000000"/>
        </left>
        <right style="thin">
          <color rgb="FF000000"/>
        </right>
        <top style="medium">
          <color rgb="FF000000"/>
        </top>
      </border>
    </dxf>
    <dxf>
      <alignment wrapText="1"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2.xml" /><Relationship Id="rId16" Type="http://schemas.openxmlformats.org/officeDocument/2006/relationships/pivotCacheDefinition" Target="pivotCache/pivotCacheDefinition3.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[0]NMBR-Table!PivotTable1</c:name>
  </c:pivotSource>
  <c:chart>
    <c:plotArea>
      <c:layout/>
      <c:barChart>
        <c:barDir val="col"/>
        <c:grouping val="clustered"/>
        <c:varyColors val="0"/>
        <c:ser>
          <c:idx val="0"/>
          <c:order val="0"/>
          <c:tx>
            <c:v>Sum of Patients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3</c:v>
              </c:pt>
              <c:pt idx="1">
                <c:v>9</c:v>
              </c:pt>
              <c:pt idx="2">
                <c:v>8</c:v>
              </c:pt>
              <c:pt idx="3">
                <c:v>78</c:v>
              </c:pt>
              <c:pt idx="4">
                <c:v>18</c:v>
              </c:pt>
              <c:pt idx="5">
                <c:v>13</c:v>
              </c:pt>
              <c:pt idx="6">
                <c:v>25</c:v>
              </c:pt>
              <c:pt idx="7">
                <c:v>22</c:v>
              </c:pt>
              <c:pt idx="8">
                <c:v>1776</c:v>
              </c:pt>
              <c:pt idx="9">
                <c:v>1712</c:v>
              </c:pt>
              <c:pt idx="10">
                <c:v>1648</c:v>
              </c:pt>
              <c:pt idx="11">
                <c:v>1464</c:v>
              </c:pt>
            </c:numLit>
          </c:val>
        </c:ser>
        <c:axId val="49687298"/>
        <c:axId val="44532499"/>
      </c:barChart>
      <c:catAx>
        <c:axId val="49687298"/>
        <c:scaling>
          <c:orientation val="minMax"/>
        </c:scaling>
        <c:axPos val="b"/>
        <c:delete val="0"/>
        <c:numFmt formatCode="General" sourceLinked="1"/>
        <c:majorTickMark val="out"/>
        <c:minorTickMark val="none"/>
        <c:tickLblPos val="nextTo"/>
        <c:spPr>
          <a:ln w="3175">
            <a:solidFill>
              <a:srgbClr val="808080"/>
            </a:solidFill>
          </a:ln>
        </c:spPr>
        <c:crossAx val="44532499"/>
        <c:crosses val="autoZero"/>
        <c:auto val="0"/>
        <c:lblOffset val="100"/>
        <c:tickLblSkip val="1"/>
        <c:noMultiLvlLbl val="0"/>
      </c:catAx>
      <c:valAx>
        <c:axId val="445324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687298"/>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[0]PR-Table1!PivotTable2</c:name>
  </c:pivotSource>
  <c:chart>
    <c:plotArea>
      <c:layout/>
      <c:barChart>
        <c:barDir val="col"/>
        <c:grouping val="clustered"/>
        <c:varyColors val="0"/>
        <c:ser>
          <c:idx val="0"/>
          <c:order val="0"/>
          <c:tx>
            <c:v>Prevalence Rate (Patients per 100,000 Enrolees)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0.037681374586399814</c:v>
              </c:pt>
              <c:pt idx="1">
                <c:v>0.1164696797717919</c:v>
              </c:pt>
              <c:pt idx="2">
                <c:v>0.10447200241748214</c:v>
              </c:pt>
              <c:pt idx="3">
                <c:v>1.026017434403943</c:v>
              </c:pt>
              <c:pt idx="4">
                <c:v>0.06257664117584011</c:v>
              </c:pt>
              <c:pt idx="5">
                <c:v>0.04126387700215902</c:v>
              </c:pt>
              <c:pt idx="6">
                <c:v>0.07629576143475095</c:v>
              </c:pt>
              <c:pt idx="7">
                <c:v>0.059678772496625364</c:v>
              </c:pt>
              <c:pt idx="8">
                <c:v>2.1532040312489555</c:v>
              </c:pt>
              <c:pt idx="9">
                <c:v>2.111566985102562</c:v>
              </c:pt>
              <c:pt idx="10">
                <c:v>2.0468495799182795</c:v>
              </c:pt>
              <c:pt idx="11">
                <c:v>2.6791418049993223</c:v>
              </c:pt>
            </c:numLit>
          </c:val>
        </c:ser>
        <c:axId val="65248172"/>
        <c:axId val="50362637"/>
      </c:barChart>
      <c:catAx>
        <c:axId val="65248172"/>
        <c:scaling>
          <c:orientation val="minMax"/>
        </c:scaling>
        <c:axPos val="b"/>
        <c:delete val="0"/>
        <c:numFmt formatCode="General" sourceLinked="1"/>
        <c:majorTickMark val="out"/>
        <c:minorTickMark val="none"/>
        <c:tickLblPos val="nextTo"/>
        <c:spPr>
          <a:ln w="3175">
            <a:solidFill>
              <a:srgbClr val="808080"/>
            </a:solidFill>
          </a:ln>
        </c:spPr>
        <c:crossAx val="50362637"/>
        <c:crosses val="autoZero"/>
        <c:auto val="0"/>
        <c:lblOffset val="100"/>
        <c:tickLblSkip val="1"/>
        <c:noMultiLvlLbl val="0"/>
      </c:catAx>
      <c:valAx>
        <c:axId val="5036263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100,000 Enrollees)</a:t>
                </a:r>
              </a:p>
            </c:rich>
          </c:tx>
          <c:layout>
            <c:manualLayout>
              <c:xMode val="factor"/>
              <c:yMode val="factor"/>
              <c:x val="-0.00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248172"/>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[0]PR-Table2!PivotTable2</c:name>
  </c:pivotSource>
  <c:chart>
    <c:plotArea>
      <c:layout/>
      <c:barChart>
        <c:barDir val="col"/>
        <c:grouping val="clustered"/>
        <c:varyColors val="0"/>
        <c:ser>
          <c:idx val="0"/>
          <c:order val="0"/>
          <c:tx>
            <c:v>Prevalence Rate (Events per 1,000,000 Days Covered)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0.0016952983887997698</c:v>
              </c:pt>
              <c:pt idx="1">
                <c:v>0.005117516965702271</c:v>
              </c:pt>
              <c:pt idx="2">
                <c:v>0.004195571908552273</c:v>
              </c:pt>
              <c:pt idx="3">
                <c:v>0.06871361983952001</c:v>
              </c:pt>
              <c:pt idx="4">
                <c:v>0.002607444811612899</c:v>
              </c:pt>
              <c:pt idx="5">
                <c:v>0.0017029635871508373</c:v>
              </c:pt>
              <c:pt idx="6">
                <c:v>0.0031705834028917463</c:v>
              </c:pt>
              <c:pt idx="7">
                <c:v>0.0024067762295854477</c:v>
              </c:pt>
              <c:pt idx="8">
                <c:v>0.10887711030221751</c:v>
              </c:pt>
              <c:pt idx="9">
                <c:v>0.09521242640180574</c:v>
              </c:pt>
              <c:pt idx="10">
                <c:v>0.09599095424599806</c:v>
              </c:pt>
              <c:pt idx="11">
                <c:v>0.13691524062153404</c:v>
              </c:pt>
            </c:numLit>
          </c:val>
        </c:ser>
        <c:axId val="50610550"/>
        <c:axId val="52841767"/>
      </c:barChart>
      <c:catAx>
        <c:axId val="50610550"/>
        <c:scaling>
          <c:orientation val="minMax"/>
        </c:scaling>
        <c:axPos val="b"/>
        <c:delete val="0"/>
        <c:numFmt formatCode="General" sourceLinked="1"/>
        <c:majorTickMark val="out"/>
        <c:minorTickMark val="none"/>
        <c:tickLblPos val="nextTo"/>
        <c:spPr>
          <a:ln w="3175">
            <a:solidFill>
              <a:srgbClr val="808080"/>
            </a:solidFill>
          </a:ln>
        </c:spPr>
        <c:crossAx val="52841767"/>
        <c:crosses val="autoZero"/>
        <c:auto val="0"/>
        <c:lblOffset val="100"/>
        <c:tickLblSkip val="1"/>
        <c:noMultiLvlLbl val="0"/>
      </c:catAx>
      <c:valAx>
        <c:axId val="52841767"/>
        <c:scaling>
          <c:orientation val="minMax"/>
          <c:max val="1"/>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(Events per 1,000,000 Days Covered)</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10550"/>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[0]EvperPat-Table!PivotTable3</c:name>
  </c:pivotSource>
  <c:chart>
    <c:plotArea>
      <c:layout/>
      <c:barChart>
        <c:barDir val="col"/>
        <c:grouping val="clustered"/>
        <c:varyColors val="0"/>
        <c:ser>
          <c:idx val="0"/>
          <c:order val="0"/>
          <c:tx>
            <c:v>'Events per Patient Total</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Lit>
          </c:cat>
          <c:val>
            <c:numLit>
              <c:ptCount val="12"/>
              <c:pt idx="0">
                <c:v>1</c:v>
              </c:pt>
              <c:pt idx="1">
                <c:v>1.1111111111111112</c:v>
              </c:pt>
              <c:pt idx="2">
                <c:v>1</c:v>
              </c:pt>
              <c:pt idx="3">
                <c:v>1.6794871794871795</c:v>
              </c:pt>
              <c:pt idx="4">
                <c:v>1.0555555555555556</c:v>
              </c:pt>
              <c:pt idx="5">
                <c:v>1.0769230769230769</c:v>
              </c:pt>
              <c:pt idx="6">
                <c:v>1.04</c:v>
              </c:pt>
              <c:pt idx="7">
                <c:v>1.0454545454545454</c:v>
              </c:pt>
              <c:pt idx="8">
                <c:v>1.3170045045045045</c:v>
              </c:pt>
              <c:pt idx="9">
                <c:v>1.2207943925233644</c:v>
              </c:pt>
              <c:pt idx="10">
                <c:v>1.208131067961165</c:v>
              </c:pt>
              <c:pt idx="11">
                <c:v>1.1960382513661203</c:v>
              </c:pt>
            </c:numLit>
          </c:val>
        </c:ser>
        <c:axId val="5813856"/>
        <c:axId val="52324705"/>
      </c:barChart>
      <c:catAx>
        <c:axId val="5813856"/>
        <c:scaling>
          <c:orientation val="minMax"/>
        </c:scaling>
        <c:axPos val="b"/>
        <c:delete val="0"/>
        <c:numFmt formatCode="General" sourceLinked="1"/>
        <c:majorTickMark val="out"/>
        <c:minorTickMark val="none"/>
        <c:tickLblPos val="nextTo"/>
        <c:spPr>
          <a:ln w="3175">
            <a:solidFill>
              <a:srgbClr val="808080"/>
            </a:solidFill>
          </a:ln>
        </c:spPr>
        <c:crossAx val="52324705"/>
        <c:crosses val="autoZero"/>
        <c:auto val="0"/>
        <c:lblOffset val="100"/>
        <c:tickLblSkip val="1"/>
        <c:noMultiLvlLbl val="0"/>
      </c:catAx>
      <c:valAx>
        <c:axId val="5232470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5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3856"/>
        <c:crossesAt val="1"/>
        <c:crossBetween val="between"/>
        <c:dispUnits/>
      </c:valAx>
      <c:spPr>
        <a:solidFill>
          <a:srgbClr val="BFBFB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76200</xdr:rowOff>
    </xdr:from>
    <xdr:to>
      <xdr:col>13</xdr:col>
      <xdr:colOff>552450</xdr:colOff>
      <xdr:row>28</xdr:row>
      <xdr:rowOff>123825</xdr:rowOff>
    </xdr:to>
    <xdr:graphicFrame>
      <xdr:nvGraphicFramePr>
        <xdr:cNvPr id="1" name="Chart 2"/>
        <xdr:cNvGraphicFramePr/>
      </xdr:nvGraphicFramePr>
      <xdr:xfrm>
        <a:off x="76200" y="447675"/>
        <a:ext cx="8401050" cy="4752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85725</xdr:rowOff>
    </xdr:from>
    <xdr:to>
      <xdr:col>13</xdr:col>
      <xdr:colOff>485775</xdr:colOff>
      <xdr:row>28</xdr:row>
      <xdr:rowOff>76200</xdr:rowOff>
    </xdr:to>
    <xdr:graphicFrame>
      <xdr:nvGraphicFramePr>
        <xdr:cNvPr id="1" name="Chart 1"/>
        <xdr:cNvGraphicFramePr/>
      </xdr:nvGraphicFramePr>
      <xdr:xfrm>
        <a:off x="85725" y="457200"/>
        <a:ext cx="8324850" cy="4695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104775</xdr:rowOff>
    </xdr:from>
    <xdr:to>
      <xdr:col>13</xdr:col>
      <xdr:colOff>495300</xdr:colOff>
      <xdr:row>28</xdr:row>
      <xdr:rowOff>95250</xdr:rowOff>
    </xdr:to>
    <xdr:graphicFrame>
      <xdr:nvGraphicFramePr>
        <xdr:cNvPr id="1" name="Chart 2"/>
        <xdr:cNvGraphicFramePr/>
      </xdr:nvGraphicFramePr>
      <xdr:xfrm>
        <a:off x="85725" y="476250"/>
        <a:ext cx="8334375" cy="4695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76200</xdr:rowOff>
    </xdr:from>
    <xdr:to>
      <xdr:col>13</xdr:col>
      <xdr:colOff>542925</xdr:colOff>
      <xdr:row>28</xdr:row>
      <xdr:rowOff>57150</xdr:rowOff>
    </xdr:to>
    <xdr:graphicFrame>
      <xdr:nvGraphicFramePr>
        <xdr:cNvPr id="1" name="Chart 1"/>
        <xdr:cNvGraphicFramePr/>
      </xdr:nvGraphicFramePr>
      <xdr:xfrm>
        <a:off x="85725" y="447675"/>
        <a:ext cx="8382000" cy="46863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ees)" formula="Patients/'Total Enrollment in Strata(Members)'*1000" databaseField="0"/>
    <cacheField name="Sum of Prevalence Rate (Patients per 100,000 Enrolees)" formula="Patients/'Total Enrollment in Strata(Members)'*100000" databaseField="0"/>
    <cacheField name="prev(days)" formula="Events/'Days Covered'*10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ount="16">
        <n v="1"/>
        <n v="2"/>
        <n v="3"/>
        <n v="5"/>
        <n v="6"/>
        <n v="7"/>
        <n v="8"/>
        <n v="9"/>
        <n v="12"/>
        <n v="13"/>
        <n v="15"/>
        <n v="30"/>
        <n v="41"/>
        <n v="11"/>
        <n v="14"/>
        <n v="20"/>
      </sharedItems>
    </cacheField>
    <cacheField name="Period">
      <sharedItems containsSemiMixedTypes="0" containsString="0" containsMixedTypes="0" containsNumber="1" containsInteger="1" count="12">
        <n v="2000"/>
        <n v="2001"/>
        <n v="2002"/>
        <n v="2003"/>
        <n v="2004"/>
        <n v="2005"/>
        <n v="2006"/>
        <n v="2007"/>
        <n v="2008"/>
        <n v="2009"/>
        <n v="2010"/>
        <n v="2011"/>
      </sharedItems>
    </cacheField>
    <cacheField name="Sex">
      <sharedItems containsMixedTypes="0"/>
    </cacheField>
    <cacheField name="Age Group">
      <sharedItems containsMixedTypes="0"/>
    </cacheField>
    <cacheField name="Setting">
      <sharedItems containsMixedTypes="0"/>
    </cacheField>
    <cacheField name="PxCode">
      <sharedItems containsMixedTypes="0"/>
    </cacheField>
    <cacheField name="Procedure Name">
      <sharedItems containsMixedTypes="0" count="3">
        <s v="BEHAVIOR MANAGEMENT BY REPORT"/>
        <s v="TOBACCO COUNSELING FOR THE CONTROL AND PREVENTION OF ORAL DISEASE"/>
        <s v="TOBACCO CNSL CNTRL&amp;amp;PREVION ORL DZ"/>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9" firstHeaderRow="1"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Fields count="1">
    <field x="-2"/>
  </colFields>
  <colItems count="3">
    <i>
      <x/>
    </i>
    <i i="1">
      <x v="1"/>
    </i>
    <i i="2">
      <x v="2"/>
    </i>
  </colItems>
  <pageFields count="1">
    <pageField fld="6" item="0" hier="0"/>
  </pageFields>
  <dataFields count="3">
    <dataField name="Sum of Patients" fld="8" baseField="0" baseItem="0"/>
    <dataField name="Sum of Events" fld="7" baseField="0" baseItem="0"/>
    <dataField name="Sum of Total Enrollment in Strata (Members)" fld="9" baseField="0" baseItem="0"/>
  </dataFields>
  <formats count="9">
    <format dxfId="0">
      <pivotArea outline="0" fieldPosition="0"/>
    </format>
    <format dxfId="0">
      <pivotArea outline="0" fieldPosition="0" dataOnly="0" labelOnly="1">
        <references count="1">
          <reference field="6" count="1">
            <x v="0"/>
          </reference>
        </references>
      </pivotArea>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19" firstHeaderRow="1"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Fields count="1">
    <field x="-2"/>
  </colFields>
  <colItems count="2">
    <i>
      <x/>
    </i>
    <i i="1">
      <x v="1"/>
    </i>
  </colItems>
  <pageFields count="1">
    <pageField fld="6" item="0" hier="0"/>
  </pageFields>
  <dataFields count="2">
    <dataField name="Patients per 100,000 Enrolees" fld="15" baseField="0" baseItem="0"/>
    <dataField name="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4">
      <pivotArea outline="0" fieldPosition="0" axis="axisPage" dataOnly="0" field="6" labelOnly="1" type="button"/>
    </format>
    <format dxfId="4">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4">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Sum of Patients" fld="8" baseField="0" baseItem="0"/>
  </dataFields>
  <formats count="10">
    <format dxfId="0">
      <pivotArea outline="0" fieldPosition="0"/>
    </format>
    <format dxfId="0">
      <pivotArea outline="0" fieldPosition="0" dataOnly="0" labelOnly="1">
        <references count="1">
          <reference field="6" count="1">
            <x v="0"/>
          </reference>
        </references>
      </pivotArea>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2">
      <pivotArea outline="0" fieldPosition="0"/>
    </format>
    <format dxfId="0">
      <pivotArea outline="0" fieldPosition="0" dataOnly="0" labelOnly="1">
        <references count="1">
          <reference field="6" count="1">
            <x v="1"/>
          </reference>
        </references>
      </pivotArea>
    </format>
    <format dxfId="5">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Patients per 100,000 Enrolees)" fld="15" baseField="0" baseItem="0"/>
  </dataFields>
  <formats count="6">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7">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Prevalence Rate (Events per 1,000,000 Days Covered)" fld="16" baseField="0" baseItem="0"/>
  </dataFields>
  <formats count="7">
    <format dxfId="3">
      <pivotArea outline="0" fieldPosition="0"/>
    </format>
    <format dxfId="0">
      <pivotArea outline="0" fieldPosition="0" dataOnly="0" labelOnly="1">
        <references count="1">
          <reference field="6" count="1">
            <x v="0"/>
          </reference>
        </references>
      </pivotArea>
    </format>
    <format dxfId="0">
      <pivotArea outline="0" fieldPosition="0" dataOnly="0" labelOnly="1" type="origin"/>
    </format>
    <format dxfId="1">
      <pivotArea outline="0" fieldPosition="0" axis="axisPage" dataOnly="0" field="6" labelOnly="1" type="button"/>
    </format>
    <format dxfId="1">
      <pivotArea outline="0" fieldPosition="0" dataOnly="0" labelOnly="1">
        <references count="1">
          <reference field="6" count="1">
            <x v="0"/>
          </reference>
        </references>
      </pivotArea>
    </format>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3" cacheId="3"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B19" firstHeaderRow="2" firstDataRow="2" firstDataCol="1" rowPageCount="1" colPageCount="1"/>
  <pivotFields count="15">
    <pivotField compact="0" outline="0" subtotalTop="0" showAll="0"/>
    <pivotField axis="axisRow" compact="0" outline="0" subtotalTop="0" showAll="0">
      <items count="13">
        <item x="0"/>
        <item x="1"/>
        <item x="2"/>
        <item x="3"/>
        <item x="4"/>
        <item x="5"/>
        <item x="6"/>
        <item x="7"/>
        <item x="8"/>
        <item x="9"/>
        <item x="10"/>
        <item x="11"/>
        <item t="default"/>
      </items>
    </pivotField>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12">
    <i>
      <x/>
    </i>
    <i>
      <x v="1"/>
    </i>
    <i>
      <x v="2"/>
    </i>
    <i>
      <x v="3"/>
    </i>
    <i>
      <x v="4"/>
    </i>
    <i>
      <x v="5"/>
    </i>
    <i>
      <x v="6"/>
    </i>
    <i>
      <x v="7"/>
    </i>
    <i>
      <x v="8"/>
    </i>
    <i>
      <x v="9"/>
    </i>
    <i>
      <x v="10"/>
    </i>
    <i>
      <x v="11"/>
    </i>
  </rowItems>
  <colItems count="1">
    <i/>
  </colItems>
  <pageFields count="1">
    <pageField fld="6" item="0" hier="0"/>
  </pageFields>
  <dataFields count="1">
    <dataField name="'Events per Patient" fld="14" baseField="0" baseItem="0" numFmtId="2"/>
  </dataFields>
  <formats count="2">
    <format dxfId="0">
      <pivotArea outline="0" fieldPosition="0" dataOnly="0" labelOnly="1">
        <references count="1">
          <reference field="6" count="1">
            <x v="1"/>
          </reference>
        </references>
      </pivotArea>
    </format>
    <format dxfId="0">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 Id="rId3" Type="http://schemas.openxmlformats.org/officeDocument/2006/relationships/pivotTable" Target="../pivotTables/pivotTable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3.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9" sqref="A9"/>
    </sheetView>
  </sheetViews>
  <sheetFormatPr defaultColWidth="9.140625" defaultRowHeight="15"/>
  <cols>
    <col min="1" max="1" width="100.7109375" style="0" customWidth="1"/>
  </cols>
  <sheetData>
    <row r="1" ht="18">
      <c r="A1" s="40" t="s">
        <v>46</v>
      </c>
    </row>
    <row r="2" ht="14.25">
      <c r="A2" s="41"/>
    </row>
    <row r="3" ht="15">
      <c r="A3" s="42" t="s">
        <v>47</v>
      </c>
    </row>
    <row r="4" ht="9.75" customHeight="1">
      <c r="A4" s="43"/>
    </row>
    <row r="5" ht="28.5">
      <c r="A5" s="44" t="s">
        <v>48</v>
      </c>
    </row>
    <row r="6" ht="15" customHeight="1">
      <c r="A6" s="44" t="s">
        <v>49</v>
      </c>
    </row>
    <row r="7" ht="28.5">
      <c r="A7" s="45" t="s">
        <v>50</v>
      </c>
    </row>
    <row r="8" ht="42.75">
      <c r="A8" s="44" t="s">
        <v>51</v>
      </c>
    </row>
    <row r="9" ht="42.75">
      <c r="A9" s="44" t="s">
        <v>52</v>
      </c>
    </row>
    <row r="10" ht="28.5">
      <c r="A10" s="46" t="s">
        <v>53</v>
      </c>
    </row>
    <row r="11" ht="28.5">
      <c r="A11" s="43" t="s">
        <v>54</v>
      </c>
    </row>
    <row r="12" ht="14.25">
      <c r="A12" s="41"/>
    </row>
    <row r="13" ht="15">
      <c r="A13" s="47" t="s">
        <v>55</v>
      </c>
    </row>
    <row r="14" ht="9.75" customHeight="1">
      <c r="A14" s="48"/>
    </row>
    <row r="15" ht="114.75">
      <c r="A15" s="48" t="s">
        <v>56</v>
      </c>
    </row>
    <row r="16" ht="9.75" customHeight="1">
      <c r="A16" s="48"/>
    </row>
    <row r="17" ht="75" customHeight="1">
      <c r="A17" s="48" t="s">
        <v>57</v>
      </c>
    </row>
    <row r="18" ht="9.75" customHeight="1">
      <c r="A18" s="48"/>
    </row>
    <row r="19" ht="86.25">
      <c r="A19" s="48" t="s">
        <v>58</v>
      </c>
    </row>
    <row r="20" ht="9.75" customHeight="1">
      <c r="A20" s="48"/>
    </row>
    <row r="21" ht="72">
      <c r="A21" s="49" t="s">
        <v>59</v>
      </c>
    </row>
  </sheetData>
  <sheetProtection password="9108" sheet="1" objects="1" scenarios="1" sort="0" autoFilter="0" pivotTables="0"/>
  <printOptions/>
  <pageMargins left="0.4270833333333333" right="0.4270833333333333" top="0.8958333333333334" bottom="0.75" header="0.3" footer="0.3"/>
  <pageSetup horizontalDpi="600" verticalDpi="600" orientation="portrait" r:id="rId2"/>
  <headerFooter>
    <oddHeader>&amp;R&amp;G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2. Prevalence Rate (Number of ",'PR-Table1'!B4," Patients per 100,000 Enrollees) in Any Setting by Year")</f>
        <v>Figure 2. Prevalence Rate (Number of BEHAVIOR MANAGEMENT BY REPORT Patients per 100,000 Enrollees)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1.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12" sqref="B12"/>
    </sheetView>
  </sheetViews>
  <sheetFormatPr defaultColWidth="9.140625" defaultRowHeight="15"/>
  <cols>
    <col min="1" max="1" width="23.140625" style="0" customWidth="1"/>
    <col min="2" max="2" width="38.28125" style="0" customWidth="1"/>
    <col min="3" max="3" width="26.28125" style="0" customWidth="1"/>
  </cols>
  <sheetData>
    <row r="1" ht="15" thickBot="1"/>
    <row r="2" spans="1:2" ht="45" customHeight="1">
      <c r="A2" s="54" t="str">
        <f>CONCATENATE("Table 7. Prevalence Rate (Number of ",B4," Events per 1,000,000 Days Covered) in Any Setting by Year")</f>
        <v>Table 7. Prevalence Rate (Number of BEHAVIOR MANAGEMENT BY REPORT Events per 1,000,000 Days Covered) in Any Setting by Year</v>
      </c>
      <c r="B2" s="56"/>
    </row>
    <row r="3" spans="1:2" ht="7.5" customHeight="1">
      <c r="A3" s="4"/>
      <c r="B3" s="10"/>
    </row>
    <row r="4" spans="1:3" ht="42.75">
      <c r="A4" s="77" t="s">
        <v>14</v>
      </c>
      <c r="B4" s="78" t="s">
        <v>11</v>
      </c>
      <c r="C4" s="3" t="s">
        <v>19</v>
      </c>
    </row>
    <row r="5" spans="1:2" ht="14.25">
      <c r="A5" s="7"/>
      <c r="B5" s="11"/>
    </row>
    <row r="6" spans="1:2" ht="42.75">
      <c r="A6" s="71" t="s">
        <v>26</v>
      </c>
      <c r="B6" s="93"/>
    </row>
    <row r="7" spans="1:2" ht="14.25">
      <c r="A7" s="64" t="s">
        <v>9</v>
      </c>
      <c r="B7" s="93" t="s">
        <v>15</v>
      </c>
    </row>
    <row r="8" spans="1:2" ht="14.25">
      <c r="A8" s="63">
        <v>2000</v>
      </c>
      <c r="B8" s="94">
        <v>0.0016952983887997698</v>
      </c>
    </row>
    <row r="9" spans="1:2" ht="14.25">
      <c r="A9" s="67">
        <v>2001</v>
      </c>
      <c r="B9" s="95">
        <v>0.005117516965702271</v>
      </c>
    </row>
    <row r="10" spans="1:2" ht="14.25">
      <c r="A10" s="67">
        <v>2002</v>
      </c>
      <c r="B10" s="95">
        <v>0.004195571908552273</v>
      </c>
    </row>
    <row r="11" spans="1:2" ht="14.25">
      <c r="A11" s="67">
        <v>2003</v>
      </c>
      <c r="B11" s="95">
        <v>0.06871361983952001</v>
      </c>
    </row>
    <row r="12" spans="1:2" ht="14.25">
      <c r="A12" s="67">
        <v>2004</v>
      </c>
      <c r="B12" s="95">
        <v>0.002607444811612899</v>
      </c>
    </row>
    <row r="13" spans="1:2" ht="14.25">
      <c r="A13" s="67">
        <v>2005</v>
      </c>
      <c r="B13" s="95">
        <v>0.0017029635871508373</v>
      </c>
    </row>
    <row r="14" spans="1:2" ht="14.25">
      <c r="A14" s="67">
        <v>2006</v>
      </c>
      <c r="B14" s="95">
        <v>0.0031705834028917463</v>
      </c>
    </row>
    <row r="15" spans="1:2" ht="14.25">
      <c r="A15" s="67">
        <v>2007</v>
      </c>
      <c r="B15" s="95">
        <v>0.0024067762295854477</v>
      </c>
    </row>
    <row r="16" spans="1:2" ht="14.25">
      <c r="A16" s="67">
        <v>2008</v>
      </c>
      <c r="B16" s="95">
        <v>0.10887711030221751</v>
      </c>
    </row>
    <row r="17" spans="1:2" ht="14.25">
      <c r="A17" s="67">
        <v>2009</v>
      </c>
      <c r="B17" s="95">
        <v>0.09521242640180574</v>
      </c>
    </row>
    <row r="18" spans="1:2" ht="14.25">
      <c r="A18" s="67">
        <v>2010</v>
      </c>
      <c r="B18" s="95">
        <v>0.09599095424599806</v>
      </c>
    </row>
    <row r="19" spans="1:2" ht="14.25">
      <c r="A19" s="68">
        <v>2011</v>
      </c>
      <c r="B19" s="96">
        <v>0.13691524062153404</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0070C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3. Prevalence Rate (Number of ",'PR-Table2'!B4," Events per 1,000,000 Days Covered) in Any Setting by Year")</f>
        <v>Figure 3. Prevalence Rate (Number of BEHAVIOR MANAGEMENT BY REPORT Events per 1,000,000 Days Covered)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13.xml><?xml version="1.0" encoding="utf-8"?>
<worksheet xmlns="http://schemas.openxmlformats.org/spreadsheetml/2006/main" xmlns:r="http://schemas.openxmlformats.org/officeDocument/2006/relationships">
  <sheetPr>
    <tabColor rgb="FF7030A0"/>
  </sheetPr>
  <dimension ref="A2:C19"/>
  <sheetViews>
    <sheetView showGridLines="0" view="pageLayout" workbookViewId="0" topLeftCell="A1">
      <selection activeCell="B13" sqref="B13"/>
    </sheetView>
  </sheetViews>
  <sheetFormatPr defaultColWidth="9.140625" defaultRowHeight="15"/>
  <cols>
    <col min="1" max="1" width="18.421875" style="0" customWidth="1"/>
    <col min="2" max="2" width="50.28125" style="0" customWidth="1"/>
    <col min="3" max="3" width="26.28125" style="0" customWidth="1"/>
  </cols>
  <sheetData>
    <row r="1" ht="15" thickBot="1"/>
    <row r="2" spans="1:2" ht="30.75" customHeight="1">
      <c r="A2" s="54" t="str">
        <f>CONCATENATE("Table 8. ",B4," Events per Patient in Any Setting by Year")</f>
        <v>Table 8.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43</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14.xml><?xml version="1.0" encoding="utf-8"?>
<worksheet xmlns="http://schemas.openxmlformats.org/spreadsheetml/2006/main" xmlns:r="http://schemas.openxmlformats.org/officeDocument/2006/relationships">
  <sheetPr>
    <tabColor rgb="FF7030A0"/>
  </sheetPr>
  <dimension ref="A2:N29"/>
  <sheetViews>
    <sheetView showGridLines="0" view="pageLayout" workbookViewId="0" topLeftCell="A1">
      <selection activeCell="A3" sqref="A3"/>
    </sheetView>
  </sheetViews>
  <sheetFormatPr defaultColWidth="9.140625" defaultRowHeight="15"/>
  <sheetData>
    <row r="1" ht="15" thickBot="1"/>
    <row r="2" spans="1:14" ht="14.25">
      <c r="A2" s="60" t="str">
        <f>CONCATENATE("Figure 4. Events per ",'PR-Table1'!B4," Patient in Any Setting by Year")</f>
        <v>Figure 4. Events per BEHAVIOR MANAGEMENT BY REPORT Patient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B2:E19"/>
  <sheetViews>
    <sheetView showGridLines="0" view="pageLayout" workbookViewId="0" topLeftCell="A1">
      <selection activeCell="B3" sqref="B3"/>
    </sheetView>
  </sheetViews>
  <sheetFormatPr defaultColWidth="9.140625" defaultRowHeight="15"/>
  <cols>
    <col min="1" max="1" width="1.57421875" style="0" customWidth="1"/>
    <col min="2" max="2" width="19.421875" style="0" customWidth="1"/>
    <col min="3" max="3" width="79.57421875" style="0" customWidth="1"/>
  </cols>
  <sheetData>
    <row r="1" ht="15" thickBot="1"/>
    <row r="2" spans="2:3" ht="43.5" thickTop="1">
      <c r="B2" s="18" t="s">
        <v>0</v>
      </c>
      <c r="C2" s="17" t="s">
        <v>60</v>
      </c>
    </row>
    <row r="3" spans="2:3" ht="120" customHeight="1">
      <c r="B3" s="19" t="s">
        <v>1</v>
      </c>
      <c r="C3" s="20" t="s">
        <v>61</v>
      </c>
    </row>
    <row r="4" spans="2:5" ht="14.25">
      <c r="B4" s="21" t="s">
        <v>29</v>
      </c>
      <c r="C4" s="20" t="s">
        <v>30</v>
      </c>
      <c r="D4" s="1"/>
      <c r="E4" s="1"/>
    </row>
    <row r="5" spans="2:3" ht="30.75" customHeight="1">
      <c r="B5" s="22" t="s">
        <v>2</v>
      </c>
      <c r="C5" s="20" t="s">
        <v>3</v>
      </c>
    </row>
    <row r="6" spans="2:3" ht="48" customHeight="1">
      <c r="B6" s="22" t="s">
        <v>4</v>
      </c>
      <c r="C6" s="20" t="s">
        <v>62</v>
      </c>
    </row>
    <row r="7" spans="2:3" ht="28.5">
      <c r="B7" s="22" t="s">
        <v>5</v>
      </c>
      <c r="C7" s="20" t="s">
        <v>63</v>
      </c>
    </row>
    <row r="8" spans="2:3" ht="28.5">
      <c r="B8" s="22" t="s">
        <v>31</v>
      </c>
      <c r="C8" s="20" t="s">
        <v>37</v>
      </c>
    </row>
    <row r="9" spans="2:3" ht="32.25" customHeight="1">
      <c r="B9" s="22" t="s">
        <v>32</v>
      </c>
      <c r="C9" s="20" t="s">
        <v>6</v>
      </c>
    </row>
    <row r="10" spans="2:3" ht="34.5" customHeight="1">
      <c r="B10" s="22" t="s">
        <v>33</v>
      </c>
      <c r="C10" s="20" t="s">
        <v>38</v>
      </c>
    </row>
    <row r="11" spans="2:3" ht="28.5">
      <c r="B11" s="22" t="s">
        <v>34</v>
      </c>
      <c r="C11" s="20" t="s">
        <v>6</v>
      </c>
    </row>
    <row r="12" spans="2:3" ht="34.5" customHeight="1">
      <c r="B12" s="22" t="s">
        <v>39</v>
      </c>
      <c r="C12" s="20" t="s">
        <v>41</v>
      </c>
    </row>
    <row r="13" spans="2:3" ht="28.5">
      <c r="B13" s="22" t="s">
        <v>40</v>
      </c>
      <c r="C13" s="20" t="s">
        <v>6</v>
      </c>
    </row>
    <row r="14" spans="2:3" ht="28.5">
      <c r="B14" s="22" t="s">
        <v>35</v>
      </c>
      <c r="C14" s="20" t="s">
        <v>64</v>
      </c>
    </row>
    <row r="15" spans="2:3" ht="30.75" customHeight="1">
      <c r="B15" s="22" t="s">
        <v>36</v>
      </c>
      <c r="C15" s="20" t="s">
        <v>7</v>
      </c>
    </row>
    <row r="16" spans="2:3" ht="96" customHeight="1">
      <c r="B16" s="32" t="s">
        <v>8</v>
      </c>
      <c r="C16" s="33" t="s">
        <v>42</v>
      </c>
    </row>
    <row r="17" spans="2:3" ht="117" customHeight="1">
      <c r="B17" s="34"/>
      <c r="C17" s="35" t="s">
        <v>65</v>
      </c>
    </row>
    <row r="18" spans="2:3" ht="148.5" customHeight="1">
      <c r="B18" s="36"/>
      <c r="C18" s="37" t="s">
        <v>45</v>
      </c>
    </row>
    <row r="19" spans="2:3" ht="28.5">
      <c r="B19" s="23" t="s">
        <v>22</v>
      </c>
      <c r="C19" s="20" t="s">
        <v>23</v>
      </c>
    </row>
  </sheetData>
  <sheetProtection password="9108" sheet="1" objects="1" scenarios="1" sort="0" autoFilter="0" pivotTables="0"/>
  <printOptions/>
  <pageMargins left="0.25" right="0.2604166666666667" top="0.8645833333333334" bottom="0.75" header="0.3" footer="0.3"/>
  <pageSetup horizontalDpi="1200" verticalDpi="12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3:B5"/>
  <sheetViews>
    <sheetView showGridLines="0" view="pageLayout" workbookViewId="0" topLeftCell="A1">
      <selection activeCell="B27" sqref="B27"/>
    </sheetView>
  </sheetViews>
  <sheetFormatPr defaultColWidth="9.140625" defaultRowHeight="15"/>
  <cols>
    <col min="1" max="1" width="15.28125" style="0" bestFit="1" customWidth="1"/>
    <col min="2" max="2" width="71.28125" style="3" customWidth="1"/>
    <col min="3" max="4" width="24.57421875" style="3" customWidth="1"/>
    <col min="5" max="17" width="16.57421875" style="0" bestFit="1" customWidth="1"/>
    <col min="18" max="18" width="11.140625" style="0" bestFit="1" customWidth="1"/>
  </cols>
  <sheetData>
    <row r="2" ht="15" thickBot="1"/>
    <row r="3" spans="1:2" ht="14.25">
      <c r="A3" s="30" t="s">
        <v>27</v>
      </c>
      <c r="B3" s="31" t="s">
        <v>28</v>
      </c>
    </row>
    <row r="4" spans="1:2" ht="14.25">
      <c r="A4" s="27" t="s">
        <v>12</v>
      </c>
      <c r="B4" s="14" t="s">
        <v>13</v>
      </c>
    </row>
    <row r="5" spans="1:2" ht="14.25">
      <c r="A5" s="28" t="s">
        <v>10</v>
      </c>
      <c r="B5" s="29" t="s">
        <v>11</v>
      </c>
    </row>
  </sheetData>
  <sheetProtection password="9108" sheet="1" objects="1" scenarios="1" sort="0" autoFilter="0" pivotTables="0"/>
  <printOptions/>
  <pageMargins left="0.3125"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D19"/>
  <sheetViews>
    <sheetView showGridLines="0" view="pageLayout" workbookViewId="0" topLeftCell="A1">
      <selection activeCell="C12" sqref="C12"/>
    </sheetView>
  </sheetViews>
  <sheetFormatPr defaultColWidth="9.140625" defaultRowHeight="15"/>
  <cols>
    <col min="1" max="1" width="16.00390625" style="0" customWidth="1"/>
    <col min="2" max="4" width="24.57421875" style="3" customWidth="1"/>
    <col min="5" max="17" width="16.57421875" style="0" bestFit="1" customWidth="1"/>
    <col min="18" max="18" width="11.140625" style="0" bestFit="1" customWidth="1"/>
  </cols>
  <sheetData>
    <row r="1" ht="15" thickBot="1"/>
    <row r="2" spans="1:4" ht="29.25" customHeight="1">
      <c r="A2" s="54" t="str">
        <f>CONCATENATE("Table 1. Number of ",B4," Patients and Events, and Total Enrollment in Any Setting by Year")</f>
        <v>Table 1. Number of BEHAVIOR MANAGEMENT BY REPORT Patients and Events, and Total Enrollment in Any Setting by Year</v>
      </c>
      <c r="B2" s="55"/>
      <c r="C2" s="55"/>
      <c r="D2" s="56"/>
    </row>
    <row r="3" spans="1:4" ht="7.5" customHeight="1">
      <c r="A3" s="4"/>
      <c r="B3" s="5"/>
      <c r="C3" s="5"/>
      <c r="D3" s="6"/>
    </row>
    <row r="4" spans="1:4" ht="28.5">
      <c r="A4" s="77" t="s">
        <v>14</v>
      </c>
      <c r="B4" s="78" t="s">
        <v>11</v>
      </c>
      <c r="C4" s="53" t="s">
        <v>19</v>
      </c>
      <c r="D4" s="53"/>
    </row>
    <row r="5" spans="1:4" ht="14.25">
      <c r="A5" s="7"/>
      <c r="B5" s="8"/>
      <c r="C5" s="8"/>
      <c r="D5" s="9"/>
    </row>
    <row r="6" spans="1:4" ht="14.25">
      <c r="A6" s="63"/>
      <c r="B6" s="71" t="s">
        <v>16</v>
      </c>
      <c r="C6" s="72"/>
      <c r="D6" s="73"/>
    </row>
    <row r="7" spans="1:4" ht="28.5">
      <c r="A7" s="64" t="s">
        <v>9</v>
      </c>
      <c r="B7" s="74" t="s">
        <v>17</v>
      </c>
      <c r="C7" s="75" t="s">
        <v>18</v>
      </c>
      <c r="D7" s="76" t="s">
        <v>44</v>
      </c>
    </row>
    <row r="8" spans="1:4" ht="14.25">
      <c r="A8" s="63">
        <v>2000</v>
      </c>
      <c r="B8" s="79">
        <v>3</v>
      </c>
      <c r="C8" s="80">
        <v>3</v>
      </c>
      <c r="D8" s="81">
        <v>7961493</v>
      </c>
    </row>
    <row r="9" spans="1:4" ht="14.25">
      <c r="A9" s="67">
        <v>2001</v>
      </c>
      <c r="B9" s="82">
        <v>9</v>
      </c>
      <c r="C9" s="25">
        <v>10</v>
      </c>
      <c r="D9" s="83">
        <v>7727333</v>
      </c>
    </row>
    <row r="10" spans="1:4" ht="14.25">
      <c r="A10" s="67">
        <v>2002</v>
      </c>
      <c r="B10" s="82">
        <v>8</v>
      </c>
      <c r="C10" s="25">
        <v>8</v>
      </c>
      <c r="D10" s="83">
        <v>7657554</v>
      </c>
    </row>
    <row r="11" spans="1:4" ht="14.25">
      <c r="A11" s="67">
        <v>2003</v>
      </c>
      <c r="B11" s="82">
        <v>78</v>
      </c>
      <c r="C11" s="25">
        <v>131</v>
      </c>
      <c r="D11" s="83">
        <v>7602210</v>
      </c>
    </row>
    <row r="12" spans="1:4" ht="14.25">
      <c r="A12" s="67">
        <v>2004</v>
      </c>
      <c r="B12" s="82">
        <v>18</v>
      </c>
      <c r="C12" s="25">
        <v>19</v>
      </c>
      <c r="D12" s="83">
        <v>28764727</v>
      </c>
    </row>
    <row r="13" spans="1:4" ht="14.25">
      <c r="A13" s="67">
        <v>2005</v>
      </c>
      <c r="B13" s="82">
        <v>13</v>
      </c>
      <c r="C13" s="25">
        <v>14</v>
      </c>
      <c r="D13" s="83">
        <v>31504553</v>
      </c>
    </row>
    <row r="14" spans="1:4" ht="14.25">
      <c r="A14" s="67">
        <v>2006</v>
      </c>
      <c r="B14" s="82">
        <v>25</v>
      </c>
      <c r="C14" s="25">
        <v>26</v>
      </c>
      <c r="D14" s="83">
        <v>32767220</v>
      </c>
    </row>
    <row r="15" spans="1:4" ht="14.25">
      <c r="A15" s="67">
        <v>2007</v>
      </c>
      <c r="B15" s="82">
        <v>22</v>
      </c>
      <c r="C15" s="25">
        <v>23</v>
      </c>
      <c r="D15" s="83">
        <v>36864029</v>
      </c>
    </row>
    <row r="16" spans="1:4" ht="14.25">
      <c r="A16" s="67">
        <v>2008</v>
      </c>
      <c r="B16" s="82">
        <v>1776</v>
      </c>
      <c r="C16" s="25">
        <v>2339</v>
      </c>
      <c r="D16" s="83">
        <v>82481733</v>
      </c>
    </row>
    <row r="17" spans="1:4" ht="14.25">
      <c r="A17" s="67">
        <v>2009</v>
      </c>
      <c r="B17" s="82">
        <v>1712</v>
      </c>
      <c r="C17" s="25">
        <v>2090</v>
      </c>
      <c r="D17" s="83">
        <v>81077229</v>
      </c>
    </row>
    <row r="18" spans="1:4" ht="14.25">
      <c r="A18" s="67">
        <v>2010</v>
      </c>
      <c r="B18" s="82">
        <v>1648</v>
      </c>
      <c r="C18" s="25">
        <v>1991</v>
      </c>
      <c r="D18" s="83">
        <v>80513977</v>
      </c>
    </row>
    <row r="19" spans="1:4" ht="14.25">
      <c r="A19" s="68">
        <v>2011</v>
      </c>
      <c r="B19" s="84">
        <v>1464</v>
      </c>
      <c r="C19" s="85">
        <v>1751</v>
      </c>
      <c r="D19" s="86">
        <v>54644364</v>
      </c>
    </row>
  </sheetData>
  <sheetProtection password="9108" sheet="1" objects="1" scenarios="1" sort="0" autoFilter="0" pivotTables="0"/>
  <mergeCells count="2">
    <mergeCell ref="C4:D4"/>
    <mergeCell ref="A2:D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3" sqref="B13"/>
    </sheetView>
  </sheetViews>
  <sheetFormatPr defaultColWidth="9.140625" defaultRowHeight="15"/>
  <cols>
    <col min="1" max="1" width="25.00390625" style="0" customWidth="1"/>
    <col min="2" max="3" width="36.421875" style="0" customWidth="1"/>
  </cols>
  <sheetData>
    <row r="1" ht="15" thickBot="1"/>
    <row r="2" spans="1:3" ht="44.25" customHeight="1">
      <c r="A2" s="54" t="str">
        <f>CONCATENATE("Table 2. Prevalence Rates (Number of ",B4," Patients per 100,000 Enrollees and Number of ",B4," Events per 1,000,000 Days Covered) in Any Setting by Year")</f>
        <v>Table 2. Prevalence Rates (Number of BEHAVIOR MANAGEMENT BY REPORT Patients per 100,000 Enrollees and Number of BEHAVIOR MANAGEMENT BY REPORT Events per 1,000,000 Days Covered) in Any Setting by Year</v>
      </c>
      <c r="B2" s="55"/>
      <c r="C2" s="57"/>
    </row>
    <row r="3" spans="1:3" ht="7.5" customHeight="1" thickBot="1">
      <c r="A3" s="39"/>
      <c r="B3" s="58"/>
      <c r="C3" s="59"/>
    </row>
    <row r="4" spans="1:3" ht="28.5">
      <c r="A4" s="50" t="s">
        <v>14</v>
      </c>
      <c r="B4" s="51" t="s">
        <v>11</v>
      </c>
      <c r="C4" s="38" t="s">
        <v>19</v>
      </c>
    </row>
    <row r="5" spans="1:3" ht="14.25">
      <c r="A5" s="2"/>
      <c r="B5" s="16"/>
      <c r="C5" s="26"/>
    </row>
    <row r="6" spans="1:3" ht="14.25">
      <c r="A6" s="74"/>
      <c r="B6" s="64" t="s">
        <v>16</v>
      </c>
      <c r="C6" s="65"/>
    </row>
    <row r="7" spans="1:3" ht="14.25">
      <c r="A7" s="64" t="s">
        <v>9</v>
      </c>
      <c r="B7" s="63" t="s">
        <v>25</v>
      </c>
      <c r="C7" s="66" t="s">
        <v>24</v>
      </c>
    </row>
    <row r="8" spans="1:3" ht="14.25">
      <c r="A8" s="63">
        <v>2000</v>
      </c>
      <c r="B8" s="87">
        <v>0.037681374586399814</v>
      </c>
      <c r="C8" s="88">
        <v>0.0016952983887997698</v>
      </c>
    </row>
    <row r="9" spans="1:3" ht="14.25">
      <c r="A9" s="67">
        <v>2001</v>
      </c>
      <c r="B9" s="89">
        <v>0.1164696797717919</v>
      </c>
      <c r="C9" s="90">
        <v>0.005117516965702271</v>
      </c>
    </row>
    <row r="10" spans="1:3" ht="14.25">
      <c r="A10" s="67">
        <v>2002</v>
      </c>
      <c r="B10" s="89">
        <v>0.10447200241748214</v>
      </c>
      <c r="C10" s="90">
        <v>0.004195571908552273</v>
      </c>
    </row>
    <row r="11" spans="1:3" ht="14.25">
      <c r="A11" s="67">
        <v>2003</v>
      </c>
      <c r="B11" s="89">
        <v>1.026017434403943</v>
      </c>
      <c r="C11" s="90">
        <v>0.06871361983952001</v>
      </c>
    </row>
    <row r="12" spans="1:3" ht="14.25">
      <c r="A12" s="67">
        <v>2004</v>
      </c>
      <c r="B12" s="89">
        <v>0.06257664117584011</v>
      </c>
      <c r="C12" s="90">
        <v>0.002607444811612899</v>
      </c>
    </row>
    <row r="13" spans="1:3" ht="14.25">
      <c r="A13" s="67">
        <v>2005</v>
      </c>
      <c r="B13" s="89">
        <v>0.04126387700215902</v>
      </c>
      <c r="C13" s="90">
        <v>0.0017029635871508373</v>
      </c>
    </row>
    <row r="14" spans="1:3" ht="14.25">
      <c r="A14" s="67">
        <v>2006</v>
      </c>
      <c r="B14" s="89">
        <v>0.07629576143475095</v>
      </c>
      <c r="C14" s="90">
        <v>0.0031705834028917463</v>
      </c>
    </row>
    <row r="15" spans="1:3" ht="14.25">
      <c r="A15" s="67">
        <v>2007</v>
      </c>
      <c r="B15" s="89">
        <v>0.059678772496625364</v>
      </c>
      <c r="C15" s="90">
        <v>0.0024067762295854477</v>
      </c>
    </row>
    <row r="16" spans="1:3" ht="14.25">
      <c r="A16" s="67">
        <v>2008</v>
      </c>
      <c r="B16" s="89">
        <v>2.1532040312489555</v>
      </c>
      <c r="C16" s="90">
        <v>0.10887711030221751</v>
      </c>
    </row>
    <row r="17" spans="1:3" ht="14.25">
      <c r="A17" s="67">
        <v>2009</v>
      </c>
      <c r="B17" s="89">
        <v>2.111566985102562</v>
      </c>
      <c r="C17" s="90">
        <v>0.09521242640180574</v>
      </c>
    </row>
    <row r="18" spans="1:3" ht="14.25">
      <c r="A18" s="67">
        <v>2010</v>
      </c>
      <c r="B18" s="89">
        <v>2.0468495799182795</v>
      </c>
      <c r="C18" s="90">
        <v>0.09599095424599806</v>
      </c>
    </row>
    <row r="19" spans="1:3" ht="14.25">
      <c r="A19" s="68">
        <v>2011</v>
      </c>
      <c r="B19" s="91">
        <v>2.6791418049993223</v>
      </c>
      <c r="C19" s="92">
        <v>0.13691524062153404</v>
      </c>
    </row>
  </sheetData>
  <sheetProtection password="9108" sheet="1" objects="1" scenarios="1" sort="0" autoFilter="0" pivotTables="0"/>
  <mergeCells count="2">
    <mergeCell ref="A2:C2"/>
    <mergeCell ref="B3:C3"/>
  </mergeCells>
  <printOptions/>
  <pageMargins left="0.3541666666666667" right="0.3854166666666667" top="0.86458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19"/>
  <sheetViews>
    <sheetView showGridLines="0" view="pageLayout" workbookViewId="0" topLeftCell="A1">
      <selection activeCell="B14" sqref="B14"/>
    </sheetView>
  </sheetViews>
  <sheetFormatPr defaultColWidth="9.140625" defaultRowHeight="15"/>
  <cols>
    <col min="1" max="1" width="24.00390625" style="0" customWidth="1"/>
    <col min="2" max="2" width="36.00390625" style="0" customWidth="1"/>
    <col min="3" max="3" width="30.00390625" style="0" customWidth="1"/>
  </cols>
  <sheetData>
    <row r="1" ht="15" thickBot="1"/>
    <row r="2" spans="1:2" ht="32.25" customHeight="1">
      <c r="A2" s="54" t="str">
        <f>CONCATENATE("Table 3. ",B4," Events per Patient in Any Setting by Year")</f>
        <v>Table 3. BEHAVIOR MANAGEMENT BY REPORT Events per Patient in Any Setting by Year</v>
      </c>
      <c r="B2" s="56"/>
    </row>
    <row r="3" spans="1:2" ht="7.5" customHeight="1">
      <c r="A3" s="4"/>
      <c r="B3" s="10"/>
    </row>
    <row r="4" spans="1:3" ht="42.75">
      <c r="A4" s="69" t="s">
        <v>14</v>
      </c>
      <c r="B4" s="70" t="s">
        <v>11</v>
      </c>
      <c r="C4" s="3" t="s">
        <v>19</v>
      </c>
    </row>
    <row r="5" spans="1:2" ht="14.25">
      <c r="A5" s="7"/>
      <c r="B5" s="11"/>
    </row>
    <row r="6" spans="1:2" ht="14.25">
      <c r="A6" s="64" t="s">
        <v>21</v>
      </c>
      <c r="B6" s="93"/>
    </row>
    <row r="7" spans="1:2" ht="14.25">
      <c r="A7" s="64" t="s">
        <v>9</v>
      </c>
      <c r="B7" s="93" t="s">
        <v>15</v>
      </c>
    </row>
    <row r="8" spans="1:3" ht="14.25">
      <c r="A8" s="63">
        <v>2000</v>
      </c>
      <c r="B8" s="94">
        <v>1</v>
      </c>
      <c r="C8" s="1"/>
    </row>
    <row r="9" spans="1:2" ht="14.25">
      <c r="A9" s="67">
        <v>2001</v>
      </c>
      <c r="B9" s="95">
        <v>1.1111111111111112</v>
      </c>
    </row>
    <row r="10" spans="1:2" ht="14.25">
      <c r="A10" s="67">
        <v>2002</v>
      </c>
      <c r="B10" s="95">
        <v>1</v>
      </c>
    </row>
    <row r="11" spans="1:2" ht="14.25">
      <c r="A11" s="67">
        <v>2003</v>
      </c>
      <c r="B11" s="95">
        <v>1.6794871794871795</v>
      </c>
    </row>
    <row r="12" spans="1:2" ht="14.25">
      <c r="A12" s="67">
        <v>2004</v>
      </c>
      <c r="B12" s="95">
        <v>1.0555555555555556</v>
      </c>
    </row>
    <row r="13" spans="1:2" ht="14.25">
      <c r="A13" s="67">
        <v>2005</v>
      </c>
      <c r="B13" s="95">
        <v>1.0769230769230769</v>
      </c>
    </row>
    <row r="14" spans="1:2" ht="14.25">
      <c r="A14" s="67">
        <v>2006</v>
      </c>
      <c r="B14" s="95">
        <v>1.04</v>
      </c>
    </row>
    <row r="15" spans="1:2" ht="14.25">
      <c r="A15" s="67">
        <v>2007</v>
      </c>
      <c r="B15" s="95">
        <v>1.0454545454545454</v>
      </c>
    </row>
    <row r="16" spans="1:2" ht="14.25">
      <c r="A16" s="67">
        <v>2008</v>
      </c>
      <c r="B16" s="95">
        <v>1.3170045045045045</v>
      </c>
    </row>
    <row r="17" spans="1:2" ht="14.25">
      <c r="A17" s="67">
        <v>2009</v>
      </c>
      <c r="B17" s="95">
        <v>1.2207943925233644</v>
      </c>
    </row>
    <row r="18" spans="1:2" ht="14.25">
      <c r="A18" s="67">
        <v>2010</v>
      </c>
      <c r="B18" s="95">
        <v>1.208131067961165</v>
      </c>
    </row>
    <row r="19" spans="1:2" ht="14.25">
      <c r="A19" s="68">
        <v>2011</v>
      </c>
      <c r="B19" s="96">
        <v>1.1960382513661203</v>
      </c>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C19"/>
  <sheetViews>
    <sheetView showGridLines="0" view="pageLayout" workbookViewId="0" topLeftCell="A1">
      <selection activeCell="B14" sqref="B14"/>
    </sheetView>
  </sheetViews>
  <sheetFormatPr defaultColWidth="9.140625" defaultRowHeight="15"/>
  <cols>
    <col min="1" max="1" width="16.00390625" style="0" customWidth="1"/>
    <col min="2" max="2" width="45.00390625" style="3" customWidth="1"/>
    <col min="3" max="3" width="28.140625" style="3" customWidth="1"/>
    <col min="4" max="16" width="16.57421875" style="0" bestFit="1" customWidth="1"/>
    <col min="17" max="17" width="11.140625" style="0" bestFit="1" customWidth="1"/>
  </cols>
  <sheetData>
    <row r="1" ht="15" thickBot="1"/>
    <row r="2" spans="1:3" ht="44.25" customHeight="1">
      <c r="A2" s="54" t="str">
        <f>CONCATENATE("Table 5. Number of ",B4," Patients and Events, and Total Enrollment in Any Setting by Year")</f>
        <v>Table 5. Number of BEHAVIOR MANAGEMENT BY REPORT Patients and Events, and Total Enrollment in Any Setting by Year</v>
      </c>
      <c r="B2" s="55"/>
      <c r="C2" s="27"/>
    </row>
    <row r="3" spans="1:3" ht="7.5" customHeight="1">
      <c r="A3" s="4"/>
      <c r="B3" s="5"/>
      <c r="C3" s="52"/>
    </row>
    <row r="4" spans="1:3" ht="42.75">
      <c r="A4" s="77" t="s">
        <v>14</v>
      </c>
      <c r="B4" s="101" t="s">
        <v>11</v>
      </c>
      <c r="C4" s="52" t="s">
        <v>19</v>
      </c>
    </row>
    <row r="5" spans="1:2" ht="14.25">
      <c r="A5" s="7"/>
      <c r="B5" s="8"/>
    </row>
    <row r="6" spans="1:3" ht="14.25">
      <c r="A6" s="64" t="s">
        <v>17</v>
      </c>
      <c r="B6" s="97"/>
      <c r="C6"/>
    </row>
    <row r="7" spans="1:3" ht="14.25">
      <c r="A7" s="64" t="s">
        <v>9</v>
      </c>
      <c r="B7" s="93" t="s">
        <v>15</v>
      </c>
      <c r="C7"/>
    </row>
    <row r="8" spans="1:3" ht="14.25">
      <c r="A8" s="63">
        <v>2000</v>
      </c>
      <c r="B8" s="98">
        <v>3</v>
      </c>
      <c r="C8"/>
    </row>
    <row r="9" spans="1:3" ht="14.25">
      <c r="A9" s="67">
        <v>2001</v>
      </c>
      <c r="B9" s="99">
        <v>9</v>
      </c>
      <c r="C9"/>
    </row>
    <row r="10" spans="1:3" ht="14.25">
      <c r="A10" s="67">
        <v>2002</v>
      </c>
      <c r="B10" s="99">
        <v>8</v>
      </c>
      <c r="C10"/>
    </row>
    <row r="11" spans="1:3" ht="14.25">
      <c r="A11" s="67">
        <v>2003</v>
      </c>
      <c r="B11" s="99">
        <v>78</v>
      </c>
      <c r="C11"/>
    </row>
    <row r="12" spans="1:3" ht="14.25">
      <c r="A12" s="67">
        <v>2004</v>
      </c>
      <c r="B12" s="99">
        <v>18</v>
      </c>
      <c r="C12"/>
    </row>
    <row r="13" spans="1:3" ht="14.25">
      <c r="A13" s="67">
        <v>2005</v>
      </c>
      <c r="B13" s="99">
        <v>13</v>
      </c>
      <c r="C13"/>
    </row>
    <row r="14" spans="1:3" ht="14.25">
      <c r="A14" s="67">
        <v>2006</v>
      </c>
      <c r="B14" s="99">
        <v>25</v>
      </c>
      <c r="C14"/>
    </row>
    <row r="15" spans="1:3" ht="14.25">
      <c r="A15" s="67">
        <v>2007</v>
      </c>
      <c r="B15" s="99">
        <v>22</v>
      </c>
      <c r="C15"/>
    </row>
    <row r="16" spans="1:3" ht="14.25">
      <c r="A16" s="67">
        <v>2008</v>
      </c>
      <c r="B16" s="99">
        <v>1776</v>
      </c>
      <c r="C16"/>
    </row>
    <row r="17" spans="1:3" ht="14.25">
      <c r="A17" s="67">
        <v>2009</v>
      </c>
      <c r="B17" s="99">
        <v>1712</v>
      </c>
      <c r="C17"/>
    </row>
    <row r="18" spans="1:3" ht="14.25">
      <c r="A18" s="67">
        <v>2010</v>
      </c>
      <c r="B18" s="99">
        <v>1648</v>
      </c>
      <c r="C18"/>
    </row>
    <row r="19" spans="1:3" ht="14.25">
      <c r="A19" s="68">
        <v>2011</v>
      </c>
      <c r="B19" s="100">
        <v>1464</v>
      </c>
      <c r="C19"/>
    </row>
  </sheetData>
  <sheetProtection password="9108" sheet="1" objects="1" scenarios="1" sort="0" autoFilter="0" pivotTables="0"/>
  <mergeCells count="1">
    <mergeCell ref="A2:B2"/>
  </mergeCells>
  <printOptions/>
  <pageMargins left="0.7" right="0.7" top="0.8645833333333334"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2:N29"/>
  <sheetViews>
    <sheetView showGridLines="0" view="pageLayout" workbookViewId="0" topLeftCell="A1">
      <selection activeCell="E1" sqref="E1"/>
    </sheetView>
  </sheetViews>
  <sheetFormatPr defaultColWidth="9.140625" defaultRowHeight="15"/>
  <sheetData>
    <row r="1" ht="15" thickBot="1"/>
    <row r="2" spans="1:14" ht="14.25">
      <c r="A2" s="60" t="str">
        <f>CONCATENATE("Figure 1. Number of ",'NMBR-Table'!B4," Patients in Any Setting by Year")</f>
        <v>Figure 1. Number of BEHAVIOR MANAGEMENT BY REPORT Patients in Any Setting by Year</v>
      </c>
      <c r="B2" s="61"/>
      <c r="C2" s="61"/>
      <c r="D2" s="61"/>
      <c r="E2" s="61"/>
      <c r="F2" s="61"/>
      <c r="G2" s="61"/>
      <c r="H2" s="61"/>
      <c r="I2" s="61"/>
      <c r="J2" s="61"/>
      <c r="K2" s="61"/>
      <c r="L2" s="61"/>
      <c r="M2" s="61"/>
      <c r="N2" s="62"/>
    </row>
    <row r="3" spans="1:14" ht="14.25">
      <c r="A3" s="12"/>
      <c r="B3" s="13"/>
      <c r="C3" s="13"/>
      <c r="D3" s="13"/>
      <c r="E3" s="13"/>
      <c r="F3" s="13"/>
      <c r="G3" s="13"/>
      <c r="H3" s="13"/>
      <c r="I3" s="13"/>
      <c r="J3" s="13"/>
      <c r="K3" s="13"/>
      <c r="L3" s="13"/>
      <c r="M3" s="13"/>
      <c r="N3" s="14"/>
    </row>
    <row r="4" spans="1:14" ht="14.25">
      <c r="A4" s="12"/>
      <c r="B4" s="13"/>
      <c r="C4" s="13"/>
      <c r="D4" s="13"/>
      <c r="E4" s="13"/>
      <c r="F4" s="13"/>
      <c r="G4" s="13"/>
      <c r="H4" s="13"/>
      <c r="I4" s="13"/>
      <c r="J4" s="13"/>
      <c r="K4" s="13"/>
      <c r="L4" s="13"/>
      <c r="M4" s="13"/>
      <c r="N4" s="14"/>
    </row>
    <row r="5" spans="1:14" ht="14.25">
      <c r="A5" s="12"/>
      <c r="B5" s="13"/>
      <c r="C5" s="13"/>
      <c r="D5" s="13"/>
      <c r="E5" s="13"/>
      <c r="F5" s="13"/>
      <c r="G5" s="13"/>
      <c r="H5" s="13"/>
      <c r="I5" s="13"/>
      <c r="J5" s="13"/>
      <c r="K5" s="13"/>
      <c r="L5" s="13"/>
      <c r="M5" s="13"/>
      <c r="N5" s="14"/>
    </row>
    <row r="6" spans="1:14" ht="14.25">
      <c r="A6" s="12"/>
      <c r="B6" s="13"/>
      <c r="C6" s="13"/>
      <c r="D6" s="13"/>
      <c r="E6" s="13"/>
      <c r="F6" s="13"/>
      <c r="G6" s="13"/>
      <c r="H6" s="13"/>
      <c r="I6" s="13"/>
      <c r="J6" s="13"/>
      <c r="K6" s="13"/>
      <c r="L6" s="13"/>
      <c r="M6" s="13"/>
      <c r="N6" s="14"/>
    </row>
    <row r="7" spans="1:14" ht="14.25">
      <c r="A7" s="12"/>
      <c r="B7" s="13"/>
      <c r="C7" s="13"/>
      <c r="D7" s="13"/>
      <c r="E7" s="13"/>
      <c r="F7" s="13"/>
      <c r="G7" s="13"/>
      <c r="H7" s="13"/>
      <c r="I7" s="13"/>
      <c r="J7" s="13"/>
      <c r="K7" s="13"/>
      <c r="L7" s="13"/>
      <c r="M7" s="13"/>
      <c r="N7" s="14"/>
    </row>
    <row r="8" spans="1:14" ht="14.25">
      <c r="A8" s="12"/>
      <c r="B8" s="24"/>
      <c r="C8" s="24"/>
      <c r="D8" s="13"/>
      <c r="E8" s="13"/>
      <c r="F8" s="13"/>
      <c r="G8" s="13"/>
      <c r="H8" s="13"/>
      <c r="I8" s="13"/>
      <c r="J8" s="13"/>
      <c r="K8" s="13"/>
      <c r="L8" s="13"/>
      <c r="M8" s="13"/>
      <c r="N8" s="14"/>
    </row>
    <row r="9" spans="1:14" ht="14.25">
      <c r="A9" s="12"/>
      <c r="B9" s="13"/>
      <c r="C9" s="13"/>
      <c r="D9" s="13"/>
      <c r="E9" s="13"/>
      <c r="F9" s="13"/>
      <c r="G9" s="13"/>
      <c r="H9" s="13"/>
      <c r="I9" s="13"/>
      <c r="J9" s="13"/>
      <c r="K9" s="13"/>
      <c r="L9" s="13"/>
      <c r="M9" s="13"/>
      <c r="N9" s="14"/>
    </row>
    <row r="10" spans="1:14" ht="14.25">
      <c r="A10" s="12"/>
      <c r="B10" s="13"/>
      <c r="C10" s="13"/>
      <c r="D10" s="13"/>
      <c r="E10" s="13"/>
      <c r="F10" s="13"/>
      <c r="G10" s="13"/>
      <c r="H10" s="13"/>
      <c r="I10" s="13"/>
      <c r="J10" s="13"/>
      <c r="K10" s="13"/>
      <c r="L10" s="13"/>
      <c r="M10" s="13"/>
      <c r="N10" s="14"/>
    </row>
    <row r="11" spans="1:14" ht="14.25">
      <c r="A11" s="12"/>
      <c r="B11" s="13"/>
      <c r="C11" s="13"/>
      <c r="D11" s="13"/>
      <c r="E11" s="13"/>
      <c r="F11" s="13"/>
      <c r="G11" s="13"/>
      <c r="H11" s="13"/>
      <c r="I11" s="13"/>
      <c r="J11" s="13"/>
      <c r="K11" s="13"/>
      <c r="L11" s="13"/>
      <c r="M11" s="13"/>
      <c r="N11" s="14"/>
    </row>
    <row r="12" spans="1:14" ht="14.25">
      <c r="A12" s="12"/>
      <c r="B12" s="13"/>
      <c r="C12" s="13"/>
      <c r="D12" s="13"/>
      <c r="E12" s="13"/>
      <c r="F12" s="13"/>
      <c r="G12" s="13"/>
      <c r="H12" s="13"/>
      <c r="I12" s="13"/>
      <c r="J12" s="13"/>
      <c r="K12" s="13"/>
      <c r="L12" s="13"/>
      <c r="M12" s="13"/>
      <c r="N12" s="14"/>
    </row>
    <row r="13" spans="1:14" ht="14.25">
      <c r="A13" s="12"/>
      <c r="B13" s="13"/>
      <c r="C13" s="13"/>
      <c r="D13" s="13"/>
      <c r="E13" s="13"/>
      <c r="F13" s="13"/>
      <c r="G13" s="13"/>
      <c r="H13" s="13"/>
      <c r="I13" s="13"/>
      <c r="J13" s="13"/>
      <c r="K13" s="13"/>
      <c r="L13" s="13"/>
      <c r="M13" s="13"/>
      <c r="N13" s="14"/>
    </row>
    <row r="14" spans="1:14" ht="14.25">
      <c r="A14" s="12"/>
      <c r="B14" s="13"/>
      <c r="C14" s="13"/>
      <c r="D14" s="13"/>
      <c r="E14" s="13"/>
      <c r="F14" s="13"/>
      <c r="G14" s="13"/>
      <c r="H14" s="13"/>
      <c r="I14" s="13"/>
      <c r="J14" s="13"/>
      <c r="K14" s="13"/>
      <c r="L14" s="13"/>
      <c r="M14" s="13"/>
      <c r="N14" s="14"/>
    </row>
    <row r="15" spans="1:14" ht="14.25">
      <c r="A15" s="12"/>
      <c r="B15" s="13"/>
      <c r="C15" s="13"/>
      <c r="D15" s="13"/>
      <c r="E15" s="13"/>
      <c r="F15" s="13"/>
      <c r="G15" s="13"/>
      <c r="H15" s="13"/>
      <c r="I15" s="13"/>
      <c r="J15" s="13"/>
      <c r="K15" s="13"/>
      <c r="L15" s="13"/>
      <c r="M15" s="13"/>
      <c r="N15" s="14"/>
    </row>
    <row r="16" spans="1:14" ht="14.25">
      <c r="A16" s="12"/>
      <c r="B16" s="13"/>
      <c r="C16" s="13"/>
      <c r="D16" s="13"/>
      <c r="E16" s="13"/>
      <c r="F16" s="13"/>
      <c r="G16" s="13"/>
      <c r="H16" s="13"/>
      <c r="I16" s="13"/>
      <c r="J16" s="13"/>
      <c r="K16" s="13"/>
      <c r="L16" s="13"/>
      <c r="M16" s="13"/>
      <c r="N16" s="14"/>
    </row>
    <row r="17" spans="1:14" ht="14.25">
      <c r="A17" s="12"/>
      <c r="B17" s="13"/>
      <c r="C17" s="13"/>
      <c r="D17" s="13"/>
      <c r="E17" s="13"/>
      <c r="F17" s="13"/>
      <c r="G17" s="13"/>
      <c r="H17" s="13"/>
      <c r="I17" s="13"/>
      <c r="J17" s="13"/>
      <c r="K17" s="13"/>
      <c r="L17" s="13"/>
      <c r="M17" s="13"/>
      <c r="N17" s="14"/>
    </row>
    <row r="18" spans="1:14" ht="14.25">
      <c r="A18" s="12"/>
      <c r="B18" s="13"/>
      <c r="C18" s="13"/>
      <c r="D18" s="13"/>
      <c r="E18" s="13"/>
      <c r="F18" s="13"/>
      <c r="G18" s="13"/>
      <c r="H18" s="13"/>
      <c r="I18" s="13"/>
      <c r="J18" s="13"/>
      <c r="K18" s="13"/>
      <c r="L18" s="13"/>
      <c r="M18" s="13"/>
      <c r="N18" s="14"/>
    </row>
    <row r="19" spans="1:14" ht="14.25">
      <c r="A19" s="12"/>
      <c r="B19" s="13"/>
      <c r="C19" s="13"/>
      <c r="D19" s="13"/>
      <c r="E19" s="13"/>
      <c r="F19" s="13"/>
      <c r="G19" s="13"/>
      <c r="H19" s="13"/>
      <c r="I19" s="13"/>
      <c r="J19" s="13"/>
      <c r="K19" s="13"/>
      <c r="L19" s="13"/>
      <c r="M19" s="13"/>
      <c r="N19" s="14"/>
    </row>
    <row r="20" spans="1:14" ht="14.25">
      <c r="A20" s="12"/>
      <c r="B20" s="13"/>
      <c r="C20" s="13"/>
      <c r="D20" s="13"/>
      <c r="E20" s="13"/>
      <c r="F20" s="13"/>
      <c r="G20" s="13"/>
      <c r="H20" s="13"/>
      <c r="I20" s="13"/>
      <c r="J20" s="13"/>
      <c r="K20" s="13"/>
      <c r="L20" s="13"/>
      <c r="M20" s="13"/>
      <c r="N20" s="14"/>
    </row>
    <row r="21" spans="1:14" ht="14.25">
      <c r="A21" s="12"/>
      <c r="B21" s="13"/>
      <c r="C21" s="13"/>
      <c r="D21" s="13"/>
      <c r="E21" s="13"/>
      <c r="F21" s="13"/>
      <c r="G21" s="13"/>
      <c r="H21" s="13"/>
      <c r="I21" s="13"/>
      <c r="J21" s="13"/>
      <c r="K21" s="13"/>
      <c r="L21" s="13"/>
      <c r="M21" s="13"/>
      <c r="N21" s="14"/>
    </row>
    <row r="22" spans="1:14" ht="14.25">
      <c r="A22" s="12"/>
      <c r="B22" s="13"/>
      <c r="C22" s="13"/>
      <c r="D22" s="13"/>
      <c r="E22" s="13"/>
      <c r="F22" s="13"/>
      <c r="G22" s="13"/>
      <c r="H22" s="13"/>
      <c r="I22" s="13"/>
      <c r="J22" s="13"/>
      <c r="K22" s="13"/>
      <c r="L22" s="13"/>
      <c r="M22" s="13"/>
      <c r="N22" s="14"/>
    </row>
    <row r="23" spans="1:14" ht="14.25">
      <c r="A23" s="12"/>
      <c r="B23" s="13"/>
      <c r="C23" s="13"/>
      <c r="D23" s="13"/>
      <c r="E23" s="13"/>
      <c r="F23" s="13"/>
      <c r="G23" s="13"/>
      <c r="H23" s="13"/>
      <c r="I23" s="13"/>
      <c r="J23" s="13"/>
      <c r="K23" s="13"/>
      <c r="L23" s="13"/>
      <c r="M23" s="13"/>
      <c r="N23" s="14"/>
    </row>
    <row r="24" spans="1:14" ht="14.25">
      <c r="A24" s="12"/>
      <c r="B24" s="13"/>
      <c r="C24" s="13"/>
      <c r="D24" s="13"/>
      <c r="E24" s="13"/>
      <c r="F24" s="13"/>
      <c r="G24" s="13"/>
      <c r="H24" s="13"/>
      <c r="I24" s="13"/>
      <c r="J24" s="13"/>
      <c r="K24" s="13"/>
      <c r="L24" s="13"/>
      <c r="M24" s="13"/>
      <c r="N24" s="14"/>
    </row>
    <row r="25" spans="1:14" ht="14.25">
      <c r="A25" s="12"/>
      <c r="B25" s="13"/>
      <c r="C25" s="13"/>
      <c r="D25" s="13"/>
      <c r="E25" s="13"/>
      <c r="F25" s="13"/>
      <c r="G25" s="13"/>
      <c r="H25" s="13"/>
      <c r="I25" s="13"/>
      <c r="J25" s="13"/>
      <c r="K25" s="13"/>
      <c r="L25" s="13"/>
      <c r="M25" s="13"/>
      <c r="N25" s="14"/>
    </row>
    <row r="26" spans="1:14" ht="14.25">
      <c r="A26" s="12"/>
      <c r="B26" s="13"/>
      <c r="C26" s="13"/>
      <c r="D26" s="13"/>
      <c r="E26" s="13"/>
      <c r="F26" s="13"/>
      <c r="G26" s="13"/>
      <c r="H26" s="13"/>
      <c r="I26" s="13"/>
      <c r="J26" s="13"/>
      <c r="K26" s="13"/>
      <c r="L26" s="13"/>
      <c r="M26" s="13"/>
      <c r="N26" s="14"/>
    </row>
    <row r="27" spans="1:14" ht="14.25">
      <c r="A27" s="12"/>
      <c r="B27" s="13"/>
      <c r="C27" s="13"/>
      <c r="D27" s="13"/>
      <c r="E27" s="13"/>
      <c r="F27" s="13"/>
      <c r="G27" s="13"/>
      <c r="H27" s="13"/>
      <c r="I27" s="13"/>
      <c r="J27" s="13"/>
      <c r="K27" s="13"/>
      <c r="L27" s="13"/>
      <c r="M27" s="13"/>
      <c r="N27" s="14"/>
    </row>
    <row r="28" spans="1:14" ht="14.25">
      <c r="A28" s="12"/>
      <c r="B28" s="13"/>
      <c r="C28" s="13"/>
      <c r="D28" s="13"/>
      <c r="E28" s="13"/>
      <c r="F28" s="13"/>
      <c r="G28" s="13"/>
      <c r="H28" s="13"/>
      <c r="I28" s="13"/>
      <c r="J28" s="13"/>
      <c r="K28" s="13"/>
      <c r="L28" s="13"/>
      <c r="M28" s="13"/>
      <c r="N28" s="14"/>
    </row>
    <row r="29" spans="1:14" ht="14.25">
      <c r="A29" s="7"/>
      <c r="B29" s="15"/>
      <c r="C29" s="15"/>
      <c r="D29" s="15"/>
      <c r="E29" s="15"/>
      <c r="F29" s="15"/>
      <c r="G29" s="15"/>
      <c r="H29" s="15"/>
      <c r="I29" s="15"/>
      <c r="J29" s="15"/>
      <c r="K29" s="15"/>
      <c r="L29" s="15"/>
      <c r="M29" s="15"/>
      <c r="N29" s="11"/>
    </row>
  </sheetData>
  <sheetProtection password="9108" sheet="1" objects="1" scenarios="1" sort="0" autoFilter="0" pivotTables="0"/>
  <mergeCells count="1">
    <mergeCell ref="A2:N2"/>
  </mergeCells>
  <printOptions/>
  <pageMargins left="0.23958333333333334" right="0.7" top="0.8645833333333334" bottom="0.75" header="0.3" footer="0.3"/>
  <pageSetup horizontalDpi="1200" verticalDpi="12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2:C19"/>
  <sheetViews>
    <sheetView showGridLines="0" view="pageLayout" workbookViewId="0" topLeftCell="A1">
      <selection activeCell="B9" sqref="B9"/>
    </sheetView>
  </sheetViews>
  <sheetFormatPr defaultColWidth="9.140625" defaultRowHeight="15"/>
  <cols>
    <col min="1" max="1" width="25.00390625" style="0" customWidth="1"/>
    <col min="2" max="2" width="37.28125" style="0" customWidth="1"/>
    <col min="3" max="3" width="26.00390625" style="0" customWidth="1"/>
  </cols>
  <sheetData>
    <row r="1" ht="15" thickBot="1"/>
    <row r="2" spans="1:2" ht="45" customHeight="1">
      <c r="A2" s="54" t="str">
        <f>CONCATENATE("Table 6. Prevalence Rate (Number of ",B4," Patients per 100,000 Enrollees) in Any Setting by Year")</f>
        <v>Table 6. Prevalence Rate (Number of BEHAVIOR MANAGEMENT BY REPORT Patients per 100,000 Enrollees) in Any Setting by Year</v>
      </c>
      <c r="B2" s="56"/>
    </row>
    <row r="3" spans="1:2" ht="7.5" customHeight="1">
      <c r="A3" s="4"/>
      <c r="B3" s="10"/>
    </row>
    <row r="4" spans="1:3" ht="42.75">
      <c r="A4" s="77" t="s">
        <v>14</v>
      </c>
      <c r="B4" s="78" t="s">
        <v>11</v>
      </c>
      <c r="C4" s="3" t="s">
        <v>19</v>
      </c>
    </row>
    <row r="5" spans="1:2" ht="14.25">
      <c r="A5" s="7"/>
      <c r="B5" s="11"/>
    </row>
    <row r="6" spans="1:2" ht="28.5">
      <c r="A6" s="71" t="s">
        <v>20</v>
      </c>
      <c r="B6" s="93"/>
    </row>
    <row r="7" spans="1:2" ht="14.25">
      <c r="A7" s="64" t="s">
        <v>9</v>
      </c>
      <c r="B7" s="93" t="s">
        <v>15</v>
      </c>
    </row>
    <row r="8" spans="1:3" ht="14.25">
      <c r="A8" s="63">
        <v>2000</v>
      </c>
      <c r="B8" s="94">
        <v>0.037681374586399814</v>
      </c>
      <c r="C8" s="1"/>
    </row>
    <row r="9" spans="1:2" ht="14.25">
      <c r="A9" s="67">
        <v>2001</v>
      </c>
      <c r="B9" s="95">
        <v>0.1164696797717919</v>
      </c>
    </row>
    <row r="10" spans="1:2" ht="14.25">
      <c r="A10" s="67">
        <v>2002</v>
      </c>
      <c r="B10" s="95">
        <v>0.10447200241748214</v>
      </c>
    </row>
    <row r="11" spans="1:2" ht="14.25">
      <c r="A11" s="67">
        <v>2003</v>
      </c>
      <c r="B11" s="95">
        <v>1.026017434403943</v>
      </c>
    </row>
    <row r="12" spans="1:2" ht="14.25">
      <c r="A12" s="67">
        <v>2004</v>
      </c>
      <c r="B12" s="95">
        <v>0.06257664117584011</v>
      </c>
    </row>
    <row r="13" spans="1:2" ht="14.25">
      <c r="A13" s="67">
        <v>2005</v>
      </c>
      <c r="B13" s="95">
        <v>0.04126387700215902</v>
      </c>
    </row>
    <row r="14" spans="1:2" ht="14.25">
      <c r="A14" s="67">
        <v>2006</v>
      </c>
      <c r="B14" s="95">
        <v>0.07629576143475095</v>
      </c>
    </row>
    <row r="15" spans="1:2" ht="14.25">
      <c r="A15" s="67">
        <v>2007</v>
      </c>
      <c r="B15" s="95">
        <v>0.059678772496625364</v>
      </c>
    </row>
    <row r="16" spans="1:2" ht="14.25">
      <c r="A16" s="67">
        <v>2008</v>
      </c>
      <c r="B16" s="95">
        <v>2.1532040312489555</v>
      </c>
    </row>
    <row r="17" spans="1:2" ht="14.25">
      <c r="A17" s="67">
        <v>2009</v>
      </c>
      <c r="B17" s="95">
        <v>2.111566985102562</v>
      </c>
    </row>
    <row r="18" spans="1:2" ht="14.25">
      <c r="A18" s="67">
        <v>2010</v>
      </c>
      <c r="B18" s="95">
        <v>2.0468495799182795</v>
      </c>
    </row>
    <row r="19" spans="1:2" ht="14.25">
      <c r="A19" s="68">
        <v>2011</v>
      </c>
      <c r="B19" s="96">
        <v>2.6791418049993223</v>
      </c>
    </row>
  </sheetData>
  <sheetProtection password="9108" sheet="1" objects="1" scenarios="1" sort="0" autoFilter="0" pivotTables="0"/>
  <mergeCells count="1">
    <mergeCell ref="A2:B2"/>
  </mergeCells>
  <printOptions/>
  <pageMargins left="0.23958333333333334" right="0.7" top="0.8645833333333334"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Pestine, Ella</cp:lastModifiedBy>
  <cp:lastPrinted>2012-09-27T20:16:12Z</cp:lastPrinted>
  <dcterms:created xsi:type="dcterms:W3CDTF">2012-09-24T13:37:01Z</dcterms:created>
  <dcterms:modified xsi:type="dcterms:W3CDTF">2017-11-15T16:03:18Z</dcterms:modified>
  <cp:category/>
  <cp:version/>
  <cp:contentType/>
  <cp:contentStatus/>
</cp:coreProperties>
</file>